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mc:AlternateContent xmlns:mc="http://schemas.openxmlformats.org/markup-compatibility/2006">
    <mc:Choice Requires="x15">
      <x15ac:absPath xmlns:x15ac="http://schemas.microsoft.com/office/spreadsheetml/2010/11/ac" url="https://planeacionnacional-my.sharepoint.com/personal/sisconpes_dnp_gov_co/Documents/SisCONPES 2.0/Grupo CONPES/Elaboración/3. Documentos/CONPES - DIER Región Llanos/04 Documento Aprobado/"/>
    </mc:Choice>
  </mc:AlternateContent>
  <xr:revisionPtr revIDLastSave="32" documentId="8_{24A307C7-0957-4CB5-BFA8-6C756B18525C}" xr6:coauthVersionLast="47" xr6:coauthVersionMax="47" xr10:uidLastSave="{1C592950-B735-4D97-BC7D-9043CB56ECC1}"/>
  <bookViews>
    <workbookView xWindow="-120" yWindow="-120" windowWidth="21840" windowHeight="13140" tabRatio="728" xr2:uid="{00000000-000D-0000-FFFF-FFFF00000000}"/>
  </bookViews>
  <sheets>
    <sheet name=" Plan acción seguimiento" sheetId="14" r:id="rId1"/>
    <sheet name="Desplegables" sheetId="17"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#REF!</definedName>
    <definedName name="_9">[1]APACDO!#REF!</definedName>
    <definedName name="_arp2">#REF!</definedName>
    <definedName name="_xlnm._FilterDatabase" localSheetId="0" hidden="1">' Plan acción seguimiento'!$A$9:$BN$9</definedName>
    <definedName name="_ivm2">#REF!</definedName>
    <definedName name="_Order1" hidden="1">255</definedName>
    <definedName name="_Order2" hidden="1">255</definedName>
    <definedName name="_pib1">'[2]98-2002'!#REF!</definedName>
    <definedName name="_Table1_Out" hidden="1">[3]CARBOCOL!#REF!</definedName>
    <definedName name="_Table2_In2" hidden="1">[4]ANUAL1!#REF!</definedName>
    <definedName name="_Table2_Out" hidden="1">[3]CARBOCOL!#REF!</definedName>
    <definedName name="_var1">'[2]98-2002'!#REF!</definedName>
    <definedName name="A">'[5]CUA1-3'!#REF!</definedName>
    <definedName name="AA">#REF!</definedName>
    <definedName name="Agregado">[6]Listas!$E$4:$E$5</definedName>
    <definedName name="_xlnm.Print_Area" localSheetId="0">' Plan acción seguimiento'!$A$1:$AU$35</definedName>
    <definedName name="arp">#REF!</definedName>
    <definedName name="BB">#REF!</definedName>
    <definedName name="CAPITAL">[6]Listas!$I$4:$I$8</definedName>
    <definedName name="castigocuadro2">'[7]CUA1-3'!$Y$1:$AD$93</definedName>
    <definedName name="Categorias">[6]Listas!$D$4:$D$9</definedName>
    <definedName name="CC">#REF!</definedName>
    <definedName name="clasificacion">#REF!</definedName>
    <definedName name="consol">#REF!</definedName>
    <definedName name="CUA">#REF!</definedName>
    <definedName name="CUA18A" hidden="1">{"trimestre",#N/A,FALSE,"TRIMESTRE";"empresa",#N/A,FALSE,"xEMPRESA";"eaab",#N/A,FALSE,"EAAB";"epma",#N/A,FALSE,"EPMA";"emca",#N/A,FALSE,"EMCA"}</definedName>
    <definedName name="Cua1a">[1]APACDO!#REF!</definedName>
    <definedName name="CUADRO_No._1">#REF!</definedName>
    <definedName name="CUADRO_No._10">#REF!</definedName>
    <definedName name="CUADRO_No._12">#REF!</definedName>
    <definedName name="CUADRO_No._13">#REF!</definedName>
    <definedName name="Cuadro_No._1a">[8]Hoja1!$B$3:$E$38</definedName>
    <definedName name="Cuadro_No._1b">[8]Hoja2!$L$3:$O$23</definedName>
    <definedName name="Cuadro_No._1C">[8]Hoja1!$B$50:$E$88</definedName>
    <definedName name="CUADRO_No._2">#REF!</definedName>
    <definedName name="CUADRO_No._3">#REF!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DETALLE_">#REF!</definedName>
    <definedName name="DETALLING">#REF!</definedName>
    <definedName name="DOS">'[5]CUA1-3'!#REF!</definedName>
    <definedName name="E">[6]Listas!$B$4:$B$93</definedName>
    <definedName name="Entidad">[9]Listas!$B$4:$B$93</definedName>
    <definedName name="ESTRATEGIAPND">[6]Listas!$Q$4:$Q$31</definedName>
    <definedName name="Estrategias">[6]Listas!$K$4:$K$16</definedName>
    <definedName name="FINANCIACIONGASTO">#REF!</definedName>
    <definedName name="fuente">#REF!</definedName>
    <definedName name="fuentes">#REF!</definedName>
    <definedName name="HACIENDA">[6]Listas!$J$4:$J$36</definedName>
    <definedName name="INVERSION">#REF!</definedName>
    <definedName name="ivm">#REF!</definedName>
    <definedName name="MA">[1]APACDO!#REF!</definedName>
    <definedName name="Mensaje">[6]Listas!$H$4:$H$7</definedName>
    <definedName name="MINISTRO">'[5]CUA1-3'!#REF!</definedName>
    <definedName name="objetivospnd">[6]Listas!$P$4:$P$11</definedName>
    <definedName name="PARTICIPACIONES_1997___2000">'[5]CUA1-3'!#REF!</definedName>
    <definedName name="PROPIOS">#REF!</definedName>
    <definedName name="RECLA1">[6]Listas!$R$4:$R$8</definedName>
    <definedName name="RECLA2">[6]Listas!$S$4:$S$5</definedName>
    <definedName name="RECLA3">[6]Listas!$T$4:$T$9</definedName>
    <definedName name="RECLA4">[6]Listas!$U$4:$U$7</definedName>
    <definedName name="reclasificados">[6]Listas!$V$4:$V$17</definedName>
    <definedName name="RESTO">#REF!</definedName>
    <definedName name="salud">#REF!</definedName>
    <definedName name="salud2">#REF!</definedName>
    <definedName name="Sector">[9]Listas!$A$4:$A$16</definedName>
    <definedName name="SI">'[5]CUA1-3'!#REF!</definedName>
    <definedName name="SUBDIRECTOR">#REF!</definedName>
    <definedName name="VARIACIONES">#REF!</definedName>
    <definedName name="wrn.eaab." hidden="1">{"eaab",#N/A,FALSE,"EAAB"}</definedName>
    <definedName name="wrn.emca." hidden="1">{"emca",#N/A,FALSE,"EMCA"}</definedName>
    <definedName name="wrn.epma." hidden="1">{"epma",#N/A,FALSE,"EPMA"}</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K13" i="14" l="1"/>
  <c r="BD13" i="14"/>
  <c r="BL11" i="14"/>
  <c r="BE11" i="14"/>
  <c r="BL10" i="14"/>
  <c r="BM10" i="14"/>
  <c r="BM13" i="14" s="1"/>
  <c r="BE10" i="14"/>
  <c r="BG10" i="14"/>
  <c r="BG13" i="14" s="1"/>
  <c r="BF10" i="14"/>
  <c r="BF13" i="14" s="1"/>
  <c r="BN10" i="14" l="1"/>
  <c r="BN13" i="14" s="1"/>
  <c r="AY10" i="14" l="1"/>
  <c r="AQ11" i="14"/>
  <c r="AM11" i="14"/>
  <c r="Z11" i="14"/>
  <c r="AA11" i="14"/>
  <c r="AB11" i="14"/>
  <c r="AQ12" i="14" s="1"/>
  <c r="AC11" i="14"/>
  <c r="Y11" i="14"/>
  <c r="AU11" i="14"/>
  <c r="AI11" i="14"/>
  <c r="AE11" i="14"/>
  <c r="D56" i="17"/>
  <c r="D55" i="17"/>
  <c r="D54" i="17"/>
  <c r="D53" i="17"/>
  <c r="D52" i="17"/>
  <c r="D51" i="17"/>
  <c r="D50" i="17"/>
  <c r="D49" i="17"/>
  <c r="D48" i="17"/>
  <c r="D47" i="17"/>
  <c r="D46" i="17"/>
  <c r="D45" i="17"/>
  <c r="D44" i="17"/>
  <c r="D43" i="17"/>
  <c r="D42" i="17"/>
  <c r="D41" i="17"/>
  <c r="D40" i="17"/>
  <c r="AD10" i="14"/>
  <c r="AU12" i="14" l="1"/>
  <c r="AM12" i="14"/>
  <c r="AI12" i="14"/>
  <c r="AY11" i="14"/>
  <c r="AD11" i="14"/>
  <c r="AE12" i="14"/>
  <c r="BL13" i="14" l="1"/>
  <c r="BE13" i="14"/>
  <c r="AY12" i="14"/>
</calcChain>
</file>

<file path=xl/sharedStrings.xml><?xml version="1.0" encoding="utf-8"?>
<sst xmlns="http://schemas.openxmlformats.org/spreadsheetml/2006/main" count="282" uniqueCount="215">
  <si>
    <t>Título del documento:</t>
  </si>
  <si>
    <t>Documento CONPES No:</t>
  </si>
  <si>
    <t>Fecha de aprobación:</t>
  </si>
  <si>
    <t>Fecha de actualización:</t>
  </si>
  <si>
    <t>Dirección Técnica o grupo responsable en DNP:</t>
  </si>
  <si>
    <t>DIES</t>
  </si>
  <si>
    <t>Entidades líderes:</t>
  </si>
  <si>
    <t>Objetivo general:</t>
  </si>
  <si>
    <t>1. PLAN DE ACCIÓN</t>
  </si>
  <si>
    <t>2. SEGUIMIENTO A LA EJECUCIÓN DE LAS ACCIONES</t>
  </si>
  <si>
    <t>Objetivo</t>
  </si>
  <si>
    <t>Importancia relativa del objetivo (%)</t>
  </si>
  <si>
    <t>Acción</t>
  </si>
  <si>
    <t>Importancia relativa de la acción (%)</t>
  </si>
  <si>
    <t>Relación entre acciones</t>
  </si>
  <si>
    <t>Responsable de la ejecución</t>
  </si>
  <si>
    <t>Tiempo de ejecución</t>
  </si>
  <si>
    <t>Indicador de cumplimiento</t>
  </si>
  <si>
    <t>Costo de las acciones
(Millones de pesos)</t>
  </si>
  <si>
    <t>Recursos asignados para las acciones y sus fuentes
(Millones de pesos)</t>
  </si>
  <si>
    <t>Entidad</t>
  </si>
  <si>
    <t>Dirección/Subdirección/Grupo/Unidad</t>
  </si>
  <si>
    <t>Persona de contacto</t>
  </si>
  <si>
    <t>Correo electrónico</t>
  </si>
  <si>
    <t>Fecha de inicio</t>
  </si>
  <si>
    <t>Fecha de finalización</t>
  </si>
  <si>
    <t>Tipo</t>
  </si>
  <si>
    <t>Nombre</t>
  </si>
  <si>
    <t>Fórmula de cálculo</t>
  </si>
  <si>
    <t>Forma de acumulación</t>
  </si>
  <si>
    <t>Línea Base</t>
  </si>
  <si>
    <t>Meta
2022</t>
  </si>
  <si>
    <t>Meta
2023</t>
  </si>
  <si>
    <t>Meta
2024</t>
  </si>
  <si>
    <t>Meta
2025</t>
  </si>
  <si>
    <t>Meta
2026</t>
  </si>
  <si>
    <t>Meta
final</t>
  </si>
  <si>
    <t>Costo
2022</t>
  </si>
  <si>
    <t>Costo
2023</t>
  </si>
  <si>
    <t>Costo
2024</t>
  </si>
  <si>
    <t>Costo
2025</t>
  </si>
  <si>
    <t>Costo
2026</t>
  </si>
  <si>
    <t>Total</t>
  </si>
  <si>
    <t>Indicador</t>
  </si>
  <si>
    <t>Recursos</t>
  </si>
  <si>
    <t>% de cumplimiento de los objetivos con respecto a metas anuales</t>
  </si>
  <si>
    <t>% de cumplimiento de los objetivos con respecto a metas finales</t>
  </si>
  <si>
    <t>Valor</t>
  </si>
  <si>
    <t>Fecha</t>
  </si>
  <si>
    <t>Recursos 1</t>
  </si>
  <si>
    <t>Fuente 1</t>
  </si>
  <si>
    <t>Recursos  2</t>
  </si>
  <si>
    <t>Fuente 2</t>
  </si>
  <si>
    <t>Avance acumulado</t>
  </si>
  <si>
    <t>% de avance metas anuales</t>
  </si>
  <si>
    <t>% de avance metas finales</t>
  </si>
  <si>
    <t xml:space="preserve">Avance </t>
  </si>
  <si>
    <t>% de avance</t>
  </si>
  <si>
    <t>No</t>
  </si>
  <si>
    <t>Omar Felipe Rangel ​​​</t>
  </si>
  <si>
    <t>omrangel@dnp.gov.co​</t>
  </si>
  <si>
    <t>Producto</t>
  </si>
  <si>
    <t>Acumulado</t>
  </si>
  <si>
    <t>SGR</t>
  </si>
  <si>
    <t>1.1</t>
  </si>
  <si>
    <t>Costos y recursos asignados totales</t>
  </si>
  <si>
    <r>
      <t>Diferencia entre el total de recursos asignados a las acciones y el costo total de las acciones</t>
    </r>
    <r>
      <rPr>
        <b/>
        <vertAlign val="superscript"/>
        <sz val="11"/>
        <rFont val="Arial Narrow"/>
        <family val="2"/>
      </rPr>
      <t xml:space="preserve"> (1)</t>
    </r>
  </si>
  <si>
    <r>
      <rPr>
        <b/>
        <vertAlign val="superscript"/>
        <sz val="10"/>
        <rFont val="Arial Narrow"/>
        <family val="2"/>
      </rPr>
      <t xml:space="preserve">(1) </t>
    </r>
    <r>
      <rPr>
        <b/>
        <sz val="10"/>
        <rFont val="Arial Narrow"/>
        <family val="2"/>
      </rPr>
      <t>Indica si la política está financiada o desfinanciada. Un resultado negativo indica que las entidades involucradas no cuentan con los recursos suficientes para financiar la política.</t>
    </r>
  </si>
  <si>
    <t>Avance total</t>
  </si>
  <si>
    <t>3. BALANCE CUALITATIVO DEL SEGUIMIENTO</t>
  </si>
  <si>
    <t>Preguntas cualitativas</t>
  </si>
  <si>
    <t>1. ¿Qué dificultades o restricciones se han presentado en la ejecución de las acciones que han perjudicado el cumplimiento de los planteamientos del documento?</t>
  </si>
  <si>
    <t>2. ¿Qué cambios se han presentado que afecten lo establecido en las acciones del documento?</t>
  </si>
  <si>
    <t>3. ¿Con el cumplimiento de las acciones se logra el objetivo general del documento? Si la respuesta es NO, ¿cuáles acciones podrían modificarse o adicionarse que no fueron contempladas en el documento? Justifique.</t>
  </si>
  <si>
    <t>4. ¿Qué gestión adelantó la dirección técnica líder, en el marco de sus competencias, con las entidades responsables para que estas avancen en el cumplimiento de sus acciones, en particular para aquellas que se encuentran rezagadas en su ejecución?</t>
  </si>
  <si>
    <t>Corte No. 1
MM/AA</t>
  </si>
  <si>
    <t xml:space="preserve">1. </t>
  </si>
  <si>
    <t xml:space="preserve">2. </t>
  </si>
  <si>
    <t>3.</t>
  </si>
  <si>
    <t>4.</t>
  </si>
  <si>
    <t>Corte No. 2
MM/AA</t>
  </si>
  <si>
    <t>Corte No. 3
MM/AA</t>
  </si>
  <si>
    <t>Corte No. N
MM/AA</t>
  </si>
  <si>
    <t xml:space="preserve">“Dando cumplimiento a lo dispuesto en la Ley 1581 de 2012, "Por el cual se dictan disposiciones generales para la protección de datos personales" y de conformidad con lo señalado en el Decreto 1377 de 2013, con el diligenciamiento de este formulario manifiesto que he sido informado por el Departamento Nacional de Planeación en adelante el DNP de lo mencionado en el siguiente enlace https://www.dnp.gov.co/atencion-al-ciudadano/Paginas/Finalidades-Bases-de-Datos-Personales.aspx” </t>
  </si>
  <si>
    <t>Gestión</t>
  </si>
  <si>
    <t>Flujo</t>
  </si>
  <si>
    <t>Resultado</t>
  </si>
  <si>
    <t>Reducción</t>
  </si>
  <si>
    <t>Reducción acumulada</t>
  </si>
  <si>
    <t>Direcciones Técnicas DNP</t>
  </si>
  <si>
    <t>DT DNP</t>
  </si>
  <si>
    <t>Dirección de Inversiones y Finanzas Públicas</t>
  </si>
  <si>
    <t>Dirección de Descentralización y Desarrollo Regional</t>
  </si>
  <si>
    <t xml:space="preserve">Dirección de Vigilancia de las Regalías </t>
  </si>
  <si>
    <t>Dirección del Sistema General de Regalías</t>
  </si>
  <si>
    <t>Dirección de Ambiente y Desarrollo Sostenible</t>
  </si>
  <si>
    <t>Dirección de Infraestructura y Energía Sostenible</t>
  </si>
  <si>
    <t xml:space="preserve">Dirección de Desarrollo Social </t>
  </si>
  <si>
    <t>Dirección de Justicia, Seguridad y Gobierno</t>
  </si>
  <si>
    <t>Dirección de Desarrollo Rural Sostenible</t>
  </si>
  <si>
    <t>Dirección de Desarrollo Urbano</t>
  </si>
  <si>
    <t xml:space="preserve">Dirección de Innovación y Desarrollo Empresarial </t>
  </si>
  <si>
    <t>Dirección de Estudios Económicos</t>
  </si>
  <si>
    <t>Dirección de Seguimiento y Evaluación de Políticas Públicas</t>
  </si>
  <si>
    <t>Grupo de Proyectos Especiales</t>
  </si>
  <si>
    <t>Subdirección General Territorial</t>
  </si>
  <si>
    <t xml:space="preserve">Subdirección General Sectorial </t>
  </si>
  <si>
    <t>Dirección de Desarrollo Digital</t>
  </si>
  <si>
    <t>DADS</t>
  </si>
  <si>
    <t>Subdirección de Inversiones para el Desarrollo Social y la Administración General del Estado</t>
  </si>
  <si>
    <t>Subdirección de Descentralización y Fortalecimiento Fiscal</t>
  </si>
  <si>
    <t>Subdirección de Proyectos</t>
  </si>
  <si>
    <t>Subdirección de Gestión Ambiental</t>
  </si>
  <si>
    <t xml:space="preserve">Subdirección de Minas y Energía </t>
  </si>
  <si>
    <t>Subdirección de Salud</t>
  </si>
  <si>
    <t>Subdirección de Justicia y Gobierno</t>
  </si>
  <si>
    <t>Subdirección de Producción y Desarrollo Rural </t>
  </si>
  <si>
    <t>Subdirección de Agua y Saneamiento</t>
  </si>
  <si>
    <t>Subdirección de Ciencia Tecnología e Innovación</t>
  </si>
  <si>
    <t>Subdirección de Análisis Fiscal </t>
  </si>
  <si>
    <t>Grupo de Sinergia Territorial</t>
  </si>
  <si>
    <t>Subdirección de Prospectiva Digital</t>
  </si>
  <si>
    <t>DENDD</t>
  </si>
  <si>
    <t>Dirección de Economía Naranja y Desarrollo Digital</t>
  </si>
  <si>
    <t>Subdirección de Inversiones para la Infraestructura y la Defensa Nacional</t>
  </si>
  <si>
    <t>Subdirección de Ordenamiento y Desarrollo Territorial</t>
  </si>
  <si>
    <t>Subdirección de Monitoreo, Seguimiento y Evaluación</t>
  </si>
  <si>
    <t>Subdirección de Gestión del Riesgo de Desastres y Cambio Climático</t>
  </si>
  <si>
    <t>Subdirección de Transporte</t>
  </si>
  <si>
    <t>Subdirección de Promoción Social y Calidad de Vida</t>
  </si>
  <si>
    <t>Subdirección de Seguridad y Defensa </t>
  </si>
  <si>
    <t>Subdirección de Comercialización y Financiamiento Agropecuario Rural</t>
  </si>
  <si>
    <t>Subdirección de Vivienda y Desarrollo Urbano </t>
  </si>
  <si>
    <t>Subdirección de Productvidad, Internacionalización y Competencia</t>
  </si>
  <si>
    <t>Subdirección de Estudios Sectoriales y Regulación</t>
  </si>
  <si>
    <t>Grupo de Evaluaciones Focalizadas</t>
  </si>
  <si>
    <t>DDFF</t>
  </si>
  <si>
    <t>Dirección de Descentralización y Fortalecimiento Fiscal</t>
  </si>
  <si>
    <t>Subdirección de Proyectos e Información para la Inversión Pública</t>
  </si>
  <si>
    <t>Subdirección de Fortalecimiento Institucional Territorial</t>
  </si>
  <si>
    <t>Subdirección de Control</t>
  </si>
  <si>
    <t>Subdirección de Movilidad y Transporte Urbano</t>
  </si>
  <si>
    <t>Subdirección de Educación</t>
  </si>
  <si>
    <t>Subdirección de Estudios Macroeconómicos</t>
  </si>
  <si>
    <t xml:space="preserve">Grupo de Seguimiento </t>
  </si>
  <si>
    <t>DODT</t>
  </si>
  <si>
    <t>Dirección de Ordenamiento y Desarrollo Territorial</t>
  </si>
  <si>
    <t>DER</t>
  </si>
  <si>
    <t>Dirección de Estrategia Regional</t>
  </si>
  <si>
    <t>DDRS</t>
  </si>
  <si>
    <t xml:space="preserve">Subdirección de Crédito </t>
  </si>
  <si>
    <t>Subdirección de Empleo y Seguridad Social</t>
  </si>
  <si>
    <t xml:space="preserve">Grupo de Tecnología </t>
  </si>
  <si>
    <t xml:space="preserve">DDS </t>
  </si>
  <si>
    <t>Subdirección de Género</t>
  </si>
  <si>
    <t>DDU</t>
  </si>
  <si>
    <t>DEE</t>
  </si>
  <si>
    <t>DIDE</t>
  </si>
  <si>
    <t>DPIP</t>
  </si>
  <si>
    <t>Dirección de Programación de Inversiones Públicas</t>
  </si>
  <si>
    <t>DGDHP</t>
  </si>
  <si>
    <t>Dirección de Gobierno, Derechos Humanos y Paz</t>
  </si>
  <si>
    <t>DJSD</t>
  </si>
  <si>
    <t>Dirección de Justicia, Seguridad y Defensa</t>
  </si>
  <si>
    <t>DSEPP</t>
  </si>
  <si>
    <t>DGP</t>
  </si>
  <si>
    <t>Dirección de Gestión y Promoción del Sistema General de Regalías</t>
  </si>
  <si>
    <t>DSEC</t>
  </si>
  <si>
    <t>Dirección de Seguimiento, Evaluación y Control del SGR</t>
  </si>
  <si>
    <t>DG</t>
  </si>
  <si>
    <t>Dirección General</t>
  </si>
  <si>
    <t>SGPDN</t>
  </si>
  <si>
    <t>SUBDIRECCIÓN GENERAL DE PROSPECTIVA Y DESARROLLO NACIONAL</t>
  </si>
  <si>
    <t>SGDDT</t>
  </si>
  <si>
    <t>SUBDIRECCIÓN GENERAL DE DESCENTRALIZACIÓN Y DESARROLLO TERRITORIAL</t>
  </si>
  <si>
    <t>SGSGR</t>
  </si>
  <si>
    <t>SUBDIRECCIÓN GENERAL DEL SISTEMA GENERAL DE REGALÍAS</t>
  </si>
  <si>
    <t>SGISE</t>
  </si>
  <si>
    <t>SUBDIRECCIÓN GENERAL DE INVERSIONES, SEGUIMIENTO Y EVALUACIÓN</t>
  </si>
  <si>
    <t>PGN-propios</t>
  </si>
  <si>
    <t>Ambiente</t>
  </si>
  <si>
    <t xml:space="preserve">PGN-nación </t>
  </si>
  <si>
    <t>Censo 2005 y proyecciones DANE</t>
  </si>
  <si>
    <t>PGN-nación- funcionamiento</t>
  </si>
  <si>
    <t>Conflicto armado y seguridad ciudadana</t>
  </si>
  <si>
    <t xml:space="preserve">PGN-propios- funcionamiento </t>
  </si>
  <si>
    <t>Demografía y población</t>
  </si>
  <si>
    <t>Descripción general</t>
  </si>
  <si>
    <t>SGP</t>
  </si>
  <si>
    <t>Economía</t>
  </si>
  <si>
    <t>Otros</t>
  </si>
  <si>
    <t>Educación</t>
  </si>
  <si>
    <t>Finanzas públicas</t>
  </si>
  <si>
    <t>Justicia y derecho</t>
  </si>
  <si>
    <t>Medición de desempeño municipal</t>
  </si>
  <si>
    <t>Mercado laboral</t>
  </si>
  <si>
    <t>Ordenamiento territorial</t>
  </si>
  <si>
    <t>Percepción ciudadana</t>
  </si>
  <si>
    <t>Pobreza</t>
  </si>
  <si>
    <t>Presupuesto general de la nación</t>
  </si>
  <si>
    <t>Salud</t>
  </si>
  <si>
    <t>Seguridad integral marítima y fluvial</t>
  </si>
  <si>
    <t>Vivienda y acceso a servicios públicos</t>
  </si>
  <si>
    <t/>
  </si>
  <si>
    <t>Ministerio de Transporte; Ministerio de Agricultura y Desarrollo Rural</t>
  </si>
  <si>
    <t>Corte No. 01:
12/2022</t>
  </si>
  <si>
    <t>Corte No. 02:
06/2023</t>
  </si>
  <si>
    <t>​​​​​​​​​​​​​​​Dirección de Seguimiento, Evaluación y Control del SGR​</t>
  </si>
  <si>
    <t>Fortalecer la conectividad y la competitividad de la Región Llanos a través de las intervenciones sobre la infraestructura de transporte en el modo carretero en Guaviare, Meta y Casanare, y en infraestructura aeroportuaria en Inírida, Guainía.</t>
  </si>
  <si>
    <t>Objetivo 1: Fortalecer la conectividad y la competitividad de la Región Llanos a través de las intervenciones sobre la infraestructura de transporte en el modo carretero en Guaviare, Meta y Casanare, y en infraestructura aeroportuaria en Inírida, Guainía.</t>
  </si>
  <si>
    <t>1.1 Realizar el seguimiento y divulgación del avance de los ocho proyectos de inversión para el mejoramiento de la competitividad de la región Llanos - Departamentos Guaviare, Meta, Casanare y Guainía.</t>
  </si>
  <si>
    <t>Departamento Nacional de Planeación</t>
  </si>
  <si>
    <t>Porcentaje de avance en la elaboración de informes de seguimiento sobre el avance de los ocho proyectos de inversión.</t>
  </si>
  <si>
    <t>Sumatoria del porcentaje de avance en la elaboración de informes de seguimiento sobre el avance de los ocho proyectos de inversión.
Hito 1: Informe de avance 2022=20%.
Hito 2: Informe de avance 2023 (2 informes, cada uno pesa 10%)=20%.
Hito 3: Informe de avance 2024 (2 informes, cada uno pesa 10%)=20%.
Hito 4: Informe de avance 2025 (2 informes, cada uno pesa 10%)=20%.
Hito 5: Informe de avance 2026 (2 informes, cada uno pesa 10%)=20%.</t>
  </si>
  <si>
    <t>Declaración de Importancia Estratégica Regional de los proyectos de inversión para el mejoramiento de la competitividad de la Región Llanos - Departamentos Guaviare, Meta, Casanare y Guainía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</si>
</sst>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 #,##0;\-&quot;$&quot;\ #,##0"/>
    <numFmt numFmtId="41" formatCode="_-* #,##0_-;\-* #,##0_-;_-* &quot;-&quot;_-;_-@_-"/>
    <numFmt numFmtId="164" formatCode="_ * #,##0.00_ ;_ * \-#,##0.00_ ;_ * &quot;-&quot;??_ ;_ @_ "/>
    <numFmt numFmtId="165" formatCode="_ * #,##0_ ;_ * \-#,##0_ ;_ * &quot;-&quot;??_ ;_ @_ "/>
    <numFmt numFmtId="166" formatCode="_-* #,##0\ &quot;Pts&quot;_-;\-* #,##0\ &quot;Pts&quot;_-;_-* &quot;-&quot;\ &quot;Pts&quot;_-;_-@_-"/>
    <numFmt numFmtId="167" formatCode="_-* #,##0\ _P_t_s_-;\-* #,##0\ _P_t_s_-;_-* &quot;-&quot;\ _P_t_s_-;_-@_-"/>
    <numFmt numFmtId="168" formatCode="#.##000"/>
    <numFmt numFmtId="169" formatCode="\$#,#00"/>
    <numFmt numFmtId="170" formatCode="#,#00"/>
    <numFmt numFmtId="171" formatCode="#.##0,"/>
    <numFmt numFmtId="172" formatCode="\$#,"/>
    <numFmt numFmtId="173" formatCode="\$#,##0.00\ ;\(\$#,##0.00\)"/>
    <numFmt numFmtId="174" formatCode="#,##0.000;\-#,##0.000"/>
    <numFmt numFmtId="175" formatCode="_ [$€-2]\ * #,##0.00_ ;_ [$€-2]\ * \-#,##0.00_ ;_ [$€-2]\ * &quot;-&quot;??_ "/>
    <numFmt numFmtId="176" formatCode="0.0%"/>
  </numFmts>
  <fonts count="3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8"/>
      <name val="Arial"/>
      <family val="2"/>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1"/>
      <name val="Arial Narrow"/>
      <family val="2"/>
    </font>
    <font>
      <b/>
      <sz val="10"/>
      <name val="Arial Narrow"/>
      <family val="2"/>
    </font>
    <font>
      <b/>
      <sz val="12"/>
      <color theme="0"/>
      <name val="Arial Narrow"/>
      <family val="2"/>
    </font>
    <font>
      <sz val="11"/>
      <name val="Arial Narrow"/>
      <family val="2"/>
    </font>
    <font>
      <b/>
      <sz val="18"/>
      <color theme="0"/>
      <name val="Arial Narrow"/>
      <family val="2"/>
    </font>
    <font>
      <b/>
      <sz val="10"/>
      <name val="Arial"/>
      <family val="2"/>
    </font>
    <font>
      <b/>
      <u/>
      <sz val="11"/>
      <color theme="1"/>
      <name val="Calibri"/>
      <family val="2"/>
      <scheme val="minor"/>
    </font>
    <font>
      <sz val="11"/>
      <color rgb="FF000000"/>
      <name val="Calibri"/>
      <family val="2"/>
      <scheme val="minor"/>
    </font>
    <font>
      <sz val="10"/>
      <name val="Arial Narrow"/>
      <family val="2"/>
    </font>
    <font>
      <sz val="10"/>
      <color theme="1"/>
      <name val="Arial Narrow"/>
      <family val="2"/>
    </font>
    <font>
      <b/>
      <vertAlign val="superscript"/>
      <sz val="11"/>
      <name val="Arial Narrow"/>
      <family val="2"/>
    </font>
    <font>
      <b/>
      <vertAlign val="superscript"/>
      <sz val="10"/>
      <name val="Arial Narrow"/>
      <family val="2"/>
    </font>
    <font>
      <sz val="12"/>
      <color theme="0"/>
      <name val="Arial Narrow"/>
      <family val="2"/>
    </font>
    <font>
      <sz val="11"/>
      <name val="Times New Roman"/>
      <family val="1"/>
    </font>
    <font>
      <sz val="10"/>
      <name val="Arial"/>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62">
    <border>
      <left/>
      <right/>
      <top/>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medium">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medium">
        <color auto="1"/>
      </left>
      <right style="thin">
        <color auto="1"/>
      </right>
      <top/>
      <bottom/>
      <diagonal/>
    </border>
    <border>
      <left/>
      <right/>
      <top style="thin">
        <color auto="1"/>
      </top>
      <bottom/>
      <diagonal/>
    </border>
    <border>
      <left style="medium">
        <color auto="1"/>
      </left>
      <right style="thin">
        <color auto="1"/>
      </right>
      <top style="thin">
        <color auto="1"/>
      </top>
      <bottom/>
      <diagonal/>
    </border>
    <border>
      <left style="thin">
        <color auto="1"/>
      </left>
      <right/>
      <top style="thin">
        <color auto="1"/>
      </top>
      <bottom style="thin">
        <color theme="0" tint="-0.34998626667073579"/>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hair">
        <color auto="1"/>
      </top>
      <bottom style="hair">
        <color auto="1"/>
      </bottom>
      <diagonal/>
    </border>
    <border>
      <left/>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top style="thin">
        <color theme="0" tint="-0.34998626667073579"/>
      </top>
      <bottom style="medium">
        <color auto="1"/>
      </bottom>
      <diagonal/>
    </border>
    <border>
      <left/>
      <right/>
      <top style="thin">
        <color theme="0" tint="-0.34998626667073579"/>
      </top>
      <bottom style="medium">
        <color auto="1"/>
      </bottom>
      <diagonal/>
    </border>
    <border>
      <left style="medium">
        <color auto="1"/>
      </left>
      <right/>
      <top/>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right/>
      <top/>
      <bottom style="medium">
        <color auto="1"/>
      </bottom>
      <diagonal/>
    </border>
    <border>
      <left style="medium">
        <color auto="1"/>
      </left>
      <right style="thin">
        <color auto="1"/>
      </right>
      <top style="hair">
        <color auto="1"/>
      </top>
      <bottom/>
      <diagonal/>
    </border>
    <border>
      <left style="thin">
        <color auto="1"/>
      </left>
      <right/>
      <top style="thin">
        <color theme="0" tint="-0.34998626667073579"/>
      </top>
      <bottom/>
      <diagonal/>
    </border>
    <border>
      <left/>
      <right/>
      <top style="thin">
        <color theme="0" tint="-0.34998626667073579"/>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medium">
        <color auto="1"/>
      </right>
      <top/>
      <bottom/>
      <diagonal/>
    </border>
    <border>
      <left style="medium">
        <color auto="1"/>
      </left>
      <right/>
      <top/>
      <bottom style="thin">
        <color auto="1"/>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auto="1"/>
      </left>
      <right style="thin">
        <color auto="1"/>
      </right>
      <top/>
      <bottom style="thin">
        <color auto="1"/>
      </bottom>
      <diagonal/>
    </border>
    <border>
      <left style="thin">
        <color rgb="FF000000"/>
      </left>
      <right style="medium">
        <color rgb="FF000000"/>
      </right>
      <top style="thin">
        <color rgb="FF000000"/>
      </top>
      <bottom style="thin">
        <color rgb="FF000000"/>
      </bottom>
      <diagonal/>
    </border>
  </borders>
  <cellStyleXfs count="45">
    <xf numFmtId="0" fontId="0" fillId="0" borderId="0"/>
    <xf numFmtId="0" fontId="6" fillId="0" borderId="0">
      <protection locked="0"/>
    </xf>
    <xf numFmtId="0" fontId="6" fillId="0" borderId="0">
      <protection locked="0"/>
    </xf>
    <xf numFmtId="167" fontId="5" fillId="0" borderId="0" applyFont="0" applyFill="0" applyBorder="0" applyAlignment="0" applyProtection="0"/>
    <xf numFmtId="0" fontId="4" fillId="0" borderId="0">
      <protection locked="0"/>
    </xf>
    <xf numFmtId="171" fontId="7" fillId="0" borderId="0">
      <protection locked="0"/>
    </xf>
    <xf numFmtId="169" fontId="7" fillId="0" borderId="0">
      <protection locked="0"/>
    </xf>
    <xf numFmtId="166" fontId="5" fillId="0" borderId="0" applyFont="0" applyFill="0" applyBorder="0" applyAlignment="0" applyProtection="0"/>
    <xf numFmtId="0" fontId="4" fillId="0" borderId="0">
      <protection locked="0"/>
    </xf>
    <xf numFmtId="172" fontId="7" fillId="0" borderId="0">
      <protection locked="0"/>
    </xf>
    <xf numFmtId="0" fontId="7" fillId="0" borderId="0">
      <protection locked="0"/>
    </xf>
    <xf numFmtId="175" fontId="4" fillId="0" borderId="0" applyFont="0" applyFill="0" applyBorder="0" applyAlignment="0" applyProtection="0"/>
    <xf numFmtId="0" fontId="7" fillId="0" borderId="0">
      <protection locked="0"/>
    </xf>
    <xf numFmtId="170" fontId="7" fillId="0" borderId="0">
      <protection locked="0"/>
    </xf>
    <xf numFmtId="170" fontId="7"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164" fontId="4" fillId="0" borderId="0" applyFont="0" applyFill="0" applyBorder="0" applyAlignment="0" applyProtection="0"/>
    <xf numFmtId="169" fontId="7" fillId="0" borderId="0">
      <protection locked="0"/>
    </xf>
    <xf numFmtId="174" fontId="4" fillId="0" borderId="0">
      <protection locked="0"/>
    </xf>
    <xf numFmtId="168" fontId="7" fillId="0" borderId="0">
      <protection locked="0"/>
    </xf>
    <xf numFmtId="5" fontId="8" fillId="0" borderId="0">
      <protection locked="0"/>
    </xf>
    <xf numFmtId="39" fontId="9" fillId="0" borderId="1" applyFill="0">
      <alignment horizontal="left"/>
    </xf>
    <xf numFmtId="0" fontId="4" fillId="0" borderId="0" applyNumberFormat="0"/>
    <xf numFmtId="0" fontId="7" fillId="0" borderId="2">
      <protection locked="0"/>
    </xf>
    <xf numFmtId="0" fontId="10" fillId="0" borderId="0" applyProtection="0"/>
    <xf numFmtId="173" fontId="10" fillId="0" borderId="0" applyProtection="0"/>
    <xf numFmtId="0" fontId="11" fillId="0" borderId="0" applyProtection="0"/>
    <xf numFmtId="0" fontId="12" fillId="0" borderId="0" applyProtection="0"/>
    <xf numFmtId="0" fontId="10" fillId="0" borderId="3" applyProtection="0"/>
    <xf numFmtId="0" fontId="10" fillId="0" borderId="0"/>
    <xf numFmtId="10" fontId="10" fillId="0" borderId="0" applyProtection="0"/>
    <xf numFmtId="0" fontId="10" fillId="0" borderId="0"/>
    <xf numFmtId="2" fontId="10" fillId="0" borderId="0" applyProtection="0"/>
    <xf numFmtId="4" fontId="10" fillId="0" borderId="0" applyProtection="0"/>
    <xf numFmtId="0" fontId="3" fillId="0" borderId="0"/>
    <xf numFmtId="0" fontId="4" fillId="0" borderId="0"/>
    <xf numFmtId="0" fontId="2" fillId="0" borderId="0"/>
    <xf numFmtId="41" fontId="28" fillId="0" borderId="0" applyFont="0" applyFill="0" applyBorder="0" applyAlignment="0" applyProtection="0"/>
    <xf numFmtId="9" fontId="4" fillId="0" borderId="0" applyFont="0" applyFill="0" applyBorder="0" applyAlignment="0" applyProtection="0"/>
    <xf numFmtId="0" fontId="1" fillId="0" borderId="0"/>
    <xf numFmtId="9" fontId="29" fillId="0" borderId="0" applyFont="0" applyFill="0" applyBorder="0" applyAlignment="0" applyProtection="0"/>
    <xf numFmtId="9" fontId="29" fillId="0" borderId="0" applyFont="0" applyFill="0" applyBorder="0" applyAlignment="0" applyProtection="0"/>
  </cellStyleXfs>
  <cellXfs count="174">
    <xf numFmtId="0" fontId="0" fillId="0" borderId="0" xfId="0"/>
    <xf numFmtId="0" fontId="19" fillId="0" borderId="0" xfId="0" applyFont="1"/>
    <xf numFmtId="0" fontId="20" fillId="0" borderId="14" xfId="0" applyFont="1" applyBorder="1" applyAlignment="1">
      <alignment vertical="center" wrapText="1"/>
    </xf>
    <xf numFmtId="0" fontId="0" fillId="0" borderId="16" xfId="0" applyBorder="1" applyAlignment="1">
      <alignment horizontal="center" vertical="center"/>
    </xf>
    <xf numFmtId="0" fontId="0" fillId="0" borderId="4" xfId="0" applyBorder="1" applyAlignment="1">
      <alignment vertical="center" wrapText="1"/>
    </xf>
    <xf numFmtId="0" fontId="0" fillId="0" borderId="4" xfId="0" applyBorder="1" applyAlignment="1">
      <alignment wrapText="1"/>
    </xf>
    <xf numFmtId="0" fontId="21" fillId="0" borderId="4" xfId="0" applyFont="1" applyBorder="1" applyAlignment="1">
      <alignment vertical="center" wrapText="1"/>
    </xf>
    <xf numFmtId="0" fontId="0" fillId="0" borderId="17" xfId="0" applyBorder="1" applyAlignment="1">
      <alignment vertical="center" wrapText="1"/>
    </xf>
    <xf numFmtId="0" fontId="0" fillId="0" borderId="4" xfId="0" applyBorder="1"/>
    <xf numFmtId="0" fontId="0" fillId="0" borderId="17" xfId="0" applyBorder="1"/>
    <xf numFmtId="0" fontId="21" fillId="0" borderId="4" xfId="0" applyFont="1" applyBorder="1" applyAlignment="1">
      <alignment horizontal="left" vertical="center"/>
    </xf>
    <xf numFmtId="0" fontId="0" fillId="0" borderId="10" xfId="0" applyBorder="1" applyAlignment="1">
      <alignment vertical="center" wrapText="1"/>
    </xf>
    <xf numFmtId="0" fontId="0" fillId="0" borderId="10" xfId="0" applyBorder="1"/>
    <xf numFmtId="0" fontId="0" fillId="0" borderId="19" xfId="0" applyBorder="1"/>
    <xf numFmtId="0" fontId="13" fillId="5" borderId="0" xfId="0" applyFont="1" applyFill="1" applyAlignment="1">
      <alignment vertical="center"/>
    </xf>
    <xf numFmtId="9" fontId="13" fillId="5" borderId="0" xfId="0" applyNumberFormat="1" applyFont="1" applyFill="1" applyAlignment="1">
      <alignment vertical="center"/>
    </xf>
    <xf numFmtId="3" fontId="13" fillId="5" borderId="0" xfId="0" applyNumberFormat="1" applyFont="1" applyFill="1" applyAlignment="1">
      <alignment vertical="center"/>
    </xf>
    <xf numFmtId="0" fontId="13" fillId="0" borderId="0" xfId="0" applyFont="1" applyAlignment="1">
      <alignment vertical="center"/>
    </xf>
    <xf numFmtId="9" fontId="13" fillId="0" borderId="0" xfId="0" applyNumberFormat="1" applyFont="1" applyAlignment="1">
      <alignment vertical="center"/>
    </xf>
    <xf numFmtId="3" fontId="13" fillId="0" borderId="0" xfId="0" applyNumberFormat="1" applyFont="1" applyAlignment="1">
      <alignment vertical="center"/>
    </xf>
    <xf numFmtId="0" fontId="13" fillId="0" borderId="0" xfId="0" applyFont="1" applyAlignment="1">
      <alignment vertical="center" wrapText="1"/>
    </xf>
    <xf numFmtId="9" fontId="13" fillId="0" borderId="0" xfId="0" applyNumberFormat="1" applyFont="1" applyAlignment="1">
      <alignment vertical="center" wrapText="1"/>
    </xf>
    <xf numFmtId="3" fontId="13" fillId="0" borderId="0" xfId="0" applyNumberFormat="1" applyFont="1" applyAlignment="1">
      <alignment vertical="center" wrapText="1"/>
    </xf>
    <xf numFmtId="0" fontId="4" fillId="0" borderId="0" xfId="0" applyFont="1"/>
    <xf numFmtId="0" fontId="15" fillId="0" borderId="31" xfId="0" applyFont="1" applyBorder="1" applyAlignment="1" applyProtection="1">
      <alignment vertical="center" wrapText="1"/>
      <protection locked="0"/>
    </xf>
    <xf numFmtId="0" fontId="16" fillId="3" borderId="26" xfId="0" applyFont="1" applyFill="1" applyBorder="1" applyAlignment="1">
      <alignment horizontal="center" vertical="center"/>
    </xf>
    <xf numFmtId="0" fontId="22" fillId="0" borderId="24" xfId="0" applyFont="1" applyBorder="1" applyAlignment="1" applyProtection="1">
      <alignment horizontal="left" vertical="top" wrapText="1"/>
      <protection locked="0"/>
    </xf>
    <xf numFmtId="0" fontId="22" fillId="0" borderId="38" xfId="0" applyFont="1" applyBorder="1" applyAlignment="1" applyProtection="1">
      <alignment horizontal="left" vertical="top" wrapText="1"/>
      <protection locked="0"/>
    </xf>
    <xf numFmtId="0" fontId="22" fillId="0" borderId="39" xfId="0" applyFont="1" applyBorder="1" applyAlignment="1" applyProtection="1">
      <alignment horizontal="left" vertical="top" wrapText="1"/>
      <protection locked="0"/>
    </xf>
    <xf numFmtId="0" fontId="22" fillId="0" borderId="40" xfId="0" applyFont="1" applyBorder="1" applyAlignment="1" applyProtection="1">
      <alignment horizontal="left" vertical="top" wrapText="1"/>
      <protection locked="0"/>
    </xf>
    <xf numFmtId="0" fontId="22" fillId="0" borderId="41" xfId="0" applyFont="1" applyBorder="1" applyAlignment="1" applyProtection="1">
      <alignment horizontal="left" vertical="top" wrapText="1"/>
      <protection locked="0"/>
    </xf>
    <xf numFmtId="0" fontId="22" fillId="0" borderId="42" xfId="0" applyFont="1" applyBorder="1" applyAlignment="1" applyProtection="1">
      <alignment horizontal="left" vertical="top" wrapText="1"/>
      <protection locked="0"/>
    </xf>
    <xf numFmtId="0" fontId="16" fillId="3" borderId="25" xfId="0" applyFont="1" applyFill="1" applyBorder="1" applyAlignment="1">
      <alignment horizontal="left" vertical="center"/>
    </xf>
    <xf numFmtId="0" fontId="16" fillId="3" borderId="35" xfId="0" applyFont="1" applyFill="1" applyBorder="1" applyAlignment="1">
      <alignment vertical="center" wrapText="1"/>
    </xf>
    <xf numFmtId="0" fontId="16" fillId="3" borderId="36" xfId="0" applyFont="1" applyFill="1" applyBorder="1" applyAlignment="1">
      <alignment vertical="center" wrapText="1"/>
    </xf>
    <xf numFmtId="0" fontId="16" fillId="3" borderId="36" xfId="0" applyFont="1" applyFill="1" applyBorder="1" applyAlignment="1">
      <alignment vertical="center"/>
    </xf>
    <xf numFmtId="1" fontId="17" fillId="0" borderId="31" xfId="0" applyNumberFormat="1" applyFont="1" applyBorder="1" applyAlignment="1" applyProtection="1">
      <alignment vertical="center"/>
      <protection locked="0"/>
    </xf>
    <xf numFmtId="0" fontId="17" fillId="2" borderId="13" xfId="0" applyFont="1" applyFill="1" applyBorder="1" applyAlignment="1" applyProtection="1">
      <alignment vertical="center" wrapText="1"/>
      <protection locked="0"/>
    </xf>
    <xf numFmtId="0" fontId="18" fillId="3" borderId="35" xfId="0" applyFont="1" applyFill="1" applyBorder="1" applyAlignment="1">
      <alignment vertical="center"/>
    </xf>
    <xf numFmtId="0" fontId="18" fillId="3" borderId="36" xfId="0" applyFont="1" applyFill="1" applyBorder="1" applyAlignment="1">
      <alignment vertical="center"/>
    </xf>
    <xf numFmtId="0" fontId="22" fillId="0" borderId="1" xfId="0" applyFont="1" applyBorder="1" applyAlignment="1" applyProtection="1">
      <alignment horizontal="left" vertical="top"/>
      <protection locked="0"/>
    </xf>
    <xf numFmtId="0" fontId="22" fillId="0" borderId="22" xfId="0" applyFont="1" applyBorder="1" applyAlignment="1" applyProtection="1">
      <alignment horizontal="left" vertical="top" wrapText="1"/>
      <protection locked="0"/>
    </xf>
    <xf numFmtId="0" fontId="22" fillId="0" borderId="20" xfId="0" applyFont="1" applyBorder="1" applyAlignment="1" applyProtection="1">
      <alignment horizontal="left" vertical="top"/>
      <protection locked="0"/>
    </xf>
    <xf numFmtId="0" fontId="22" fillId="0" borderId="0" xfId="0" applyFont="1" applyAlignment="1" applyProtection="1">
      <alignment horizontal="left" vertical="top" wrapText="1"/>
      <protection locked="0"/>
    </xf>
    <xf numFmtId="9" fontId="22" fillId="0" borderId="4" xfId="43" applyFont="1" applyFill="1" applyBorder="1" applyAlignment="1" applyProtection="1">
      <alignment horizontal="center" vertical="center" wrapText="1"/>
      <protection locked="0"/>
    </xf>
    <xf numFmtId="0" fontId="17" fillId="0" borderId="27" xfId="0" applyFont="1" applyBorder="1" applyAlignment="1" applyProtection="1">
      <alignment vertical="center"/>
      <protection locked="0"/>
    </xf>
    <xf numFmtId="0" fontId="13" fillId="5" borderId="43" xfId="0" applyFont="1" applyFill="1" applyBorder="1" applyAlignment="1">
      <alignment vertical="center"/>
    </xf>
    <xf numFmtId="0" fontId="14" fillId="0" borderId="34" xfId="0" applyFont="1" applyBorder="1" applyAlignment="1">
      <alignment vertical="center"/>
    </xf>
    <xf numFmtId="0" fontId="14" fillId="0" borderId="44" xfId="0" applyFont="1" applyBorder="1" applyAlignment="1">
      <alignment vertical="center"/>
    </xf>
    <xf numFmtId="0" fontId="14" fillId="0" borderId="29" xfId="0" applyFont="1" applyBorder="1" applyAlignment="1">
      <alignment vertical="center"/>
    </xf>
    <xf numFmtId="0" fontId="14" fillId="0" borderId="13" xfId="0" applyFont="1" applyBorder="1" applyAlignment="1">
      <alignment vertical="center"/>
    </xf>
    <xf numFmtId="0" fontId="15" fillId="0" borderId="30" xfId="0" applyFont="1" applyBorder="1" applyAlignment="1" applyProtection="1">
      <alignment vertical="center"/>
      <protection locked="0"/>
    </xf>
    <xf numFmtId="0" fontId="15" fillId="4" borderId="13" xfId="0" applyFont="1" applyFill="1" applyBorder="1" applyAlignment="1" applyProtection="1">
      <alignment horizontal="centerContinuous" vertical="center"/>
      <protection locked="0"/>
    </xf>
    <xf numFmtId="0" fontId="14" fillId="4" borderId="15" xfId="0" applyFont="1" applyFill="1" applyBorder="1" applyAlignment="1">
      <alignment horizontal="centerContinuous" vertical="center"/>
    </xf>
    <xf numFmtId="3" fontId="14" fillId="4" borderId="15" xfId="0" applyNumberFormat="1" applyFont="1" applyFill="1" applyBorder="1" applyAlignment="1">
      <alignment horizontal="centerContinuous" vertical="center"/>
    </xf>
    <xf numFmtId="0" fontId="17" fillId="0" borderId="13" xfId="0" applyFont="1" applyBorder="1" applyAlignment="1" applyProtection="1">
      <alignment horizontal="center" vertical="center" wrapText="1"/>
      <protection locked="0"/>
    </xf>
    <xf numFmtId="14" fontId="17" fillId="0" borderId="13" xfId="0" applyNumberFormat="1" applyFont="1" applyBorder="1" applyAlignment="1" applyProtection="1">
      <alignment vertical="center" wrapText="1"/>
      <protection locked="0"/>
    </xf>
    <xf numFmtId="1" fontId="17" fillId="0" borderId="13" xfId="0" applyNumberFormat="1" applyFont="1" applyBorder="1" applyAlignment="1" applyProtection="1">
      <alignment vertical="center"/>
      <protection locked="0"/>
    </xf>
    <xf numFmtId="1" fontId="17" fillId="0" borderId="9" xfId="0" applyNumberFormat="1" applyFont="1" applyBorder="1" applyAlignment="1" applyProtection="1">
      <alignment vertical="center"/>
      <protection locked="0"/>
    </xf>
    <xf numFmtId="0" fontId="17" fillId="0" borderId="9" xfId="0" applyFont="1" applyBorder="1" applyAlignment="1" applyProtection="1">
      <alignment vertical="center" wrapText="1"/>
      <protection locked="0"/>
    </xf>
    <xf numFmtId="0" fontId="14" fillId="2" borderId="13" xfId="0" applyFont="1" applyFill="1" applyBorder="1" applyAlignment="1">
      <alignment vertical="center"/>
    </xf>
    <xf numFmtId="0" fontId="14" fillId="2" borderId="13" xfId="0" applyFont="1" applyFill="1" applyBorder="1" applyAlignment="1">
      <alignment vertical="center" wrapText="1"/>
    </xf>
    <xf numFmtId="0" fontId="14" fillId="2" borderId="5" xfId="0" applyFont="1" applyFill="1" applyBorder="1" applyAlignment="1">
      <alignment vertical="center"/>
    </xf>
    <xf numFmtId="0" fontId="14" fillId="0" borderId="30" xfId="0" applyFont="1" applyBorder="1" applyAlignment="1">
      <alignment vertical="center"/>
    </xf>
    <xf numFmtId="0" fontId="14" fillId="0" borderId="31" xfId="0" applyFont="1" applyBorder="1" applyAlignment="1">
      <alignment vertical="center"/>
    </xf>
    <xf numFmtId="0" fontId="14" fillId="0" borderId="5" xfId="0" applyFont="1" applyBorder="1" applyAlignment="1">
      <alignment vertical="center"/>
    </xf>
    <xf numFmtId="0" fontId="4" fillId="0" borderId="4" xfId="0" applyFont="1" applyBorder="1" applyAlignment="1">
      <alignment vertical="center" wrapText="1"/>
    </xf>
    <xf numFmtId="0" fontId="14" fillId="4" borderId="15" xfId="0" applyFont="1" applyFill="1" applyBorder="1" applyAlignment="1" applyProtection="1">
      <alignment horizontal="centerContinuous" vertical="center"/>
      <protection locked="0"/>
    </xf>
    <xf numFmtId="0" fontId="14" fillId="4" borderId="27" xfId="0" applyFont="1" applyFill="1" applyBorder="1" applyAlignment="1">
      <alignment horizontal="centerContinuous" vertical="justify"/>
    </xf>
    <xf numFmtId="0" fontId="14" fillId="4" borderId="28" xfId="0" applyFont="1" applyFill="1" applyBorder="1" applyAlignment="1">
      <alignment horizontal="centerContinuous" vertical="justify"/>
    </xf>
    <xf numFmtId="0" fontId="15" fillId="4" borderId="4" xfId="0" applyFont="1" applyFill="1" applyBorder="1" applyAlignment="1">
      <alignment horizontal="centerContinuous" vertical="center"/>
    </xf>
    <xf numFmtId="0" fontId="15" fillId="4" borderId="5" xfId="0" applyFont="1" applyFill="1" applyBorder="1" applyAlignment="1" applyProtection="1">
      <alignment horizontal="centerContinuous" vertical="center"/>
      <protection locked="0"/>
    </xf>
    <xf numFmtId="0" fontId="15" fillId="4" borderId="9" xfId="0" applyFont="1" applyFill="1" applyBorder="1" applyAlignment="1" applyProtection="1">
      <alignment horizontal="centerContinuous" vertical="center"/>
      <protection locked="0"/>
    </xf>
    <xf numFmtId="0" fontId="15" fillId="4" borderId="4" xfId="0" applyFont="1" applyFill="1" applyBorder="1" applyAlignment="1" applyProtection="1">
      <alignment horizontal="centerContinuous" vertical="center"/>
      <protection locked="0"/>
    </xf>
    <xf numFmtId="3" fontId="14" fillId="4" borderId="15" xfId="0" applyNumberFormat="1" applyFont="1" applyFill="1" applyBorder="1" applyAlignment="1">
      <alignment horizontal="centerContinuous" vertical="center" wrapText="1"/>
    </xf>
    <xf numFmtId="0" fontId="16" fillId="3" borderId="26" xfId="0" applyFont="1" applyFill="1" applyBorder="1" applyAlignment="1">
      <alignment vertical="center" wrapText="1"/>
    </xf>
    <xf numFmtId="0" fontId="14" fillId="4" borderId="15" xfId="0" applyFont="1" applyFill="1" applyBorder="1" applyAlignment="1" applyProtection="1">
      <alignment horizontal="centerContinuous" vertical="center" wrapText="1"/>
      <protection locked="0"/>
    </xf>
    <xf numFmtId="0" fontId="14" fillId="4" borderId="4" xfId="0" applyFont="1" applyFill="1" applyBorder="1" applyAlignment="1">
      <alignment horizontal="centerContinuous" vertical="top" wrapText="1"/>
    </xf>
    <xf numFmtId="1" fontId="22" fillId="0" borderId="4" xfId="43"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vertical="center"/>
    </xf>
    <xf numFmtId="0" fontId="27" fillId="0" borderId="0" xfId="0" applyFont="1" applyAlignment="1">
      <alignment vertical="center"/>
    </xf>
    <xf numFmtId="0" fontId="20" fillId="0" borderId="4" xfId="0" applyFont="1" applyBorder="1" applyAlignment="1">
      <alignment vertical="center" wrapText="1"/>
    </xf>
    <xf numFmtId="0" fontId="15" fillId="0" borderId="48" xfId="0" applyFont="1" applyBorder="1" applyAlignment="1" applyProtection="1">
      <alignment vertical="center" wrapText="1"/>
      <protection locked="0"/>
    </xf>
    <xf numFmtId="165" fontId="15" fillId="0" borderId="5" xfId="19" applyNumberFormat="1" applyFont="1" applyFill="1" applyBorder="1" applyAlignment="1" applyProtection="1">
      <alignment horizontal="center" vertical="center" wrapText="1"/>
      <protection locked="0"/>
    </xf>
    <xf numFmtId="0" fontId="15" fillId="0" borderId="21" xfId="0" applyFont="1" applyBorder="1" applyAlignment="1">
      <alignment horizontal="center" vertical="center" wrapText="1"/>
    </xf>
    <xf numFmtId="0" fontId="23" fillId="0" borderId="20" xfId="0" applyFont="1" applyBorder="1" applyAlignment="1" applyProtection="1">
      <alignment horizontal="left" vertical="top"/>
      <protection locked="0"/>
    </xf>
    <xf numFmtId="0" fontId="22" fillId="0" borderId="50" xfId="0" applyFont="1" applyBorder="1" applyAlignment="1" applyProtection="1">
      <alignment horizontal="left" vertical="top" wrapText="1"/>
      <protection locked="0"/>
    </xf>
    <xf numFmtId="0" fontId="22" fillId="0" borderId="51" xfId="0" applyFont="1" applyBorder="1" applyAlignment="1" applyProtection="1">
      <alignment horizontal="left" vertical="top" wrapText="1"/>
      <protection locked="0"/>
    </xf>
    <xf numFmtId="0" fontId="0" fillId="0" borderId="0" xfId="0" applyAlignment="1">
      <alignment horizontal="center"/>
    </xf>
    <xf numFmtId="0" fontId="0" fillId="0" borderId="4" xfId="0" applyBorder="1" applyAlignment="1">
      <alignment horizontal="center" vertical="center" wrapText="1"/>
    </xf>
    <xf numFmtId="0" fontId="4" fillId="0" borderId="0" xfId="0" applyFont="1" applyAlignment="1">
      <alignment horizont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Border="1" applyAlignment="1">
      <alignment vertical="center" wrapText="1"/>
    </xf>
    <xf numFmtId="0" fontId="15" fillId="4" borderId="7" xfId="0" applyFont="1" applyFill="1" applyBorder="1" applyAlignment="1" applyProtection="1">
      <alignment horizontal="center" vertical="center" wrapText="1"/>
      <protection locked="0"/>
    </xf>
    <xf numFmtId="176" fontId="22" fillId="0" borderId="4" xfId="43" applyNumberFormat="1" applyFont="1" applyFill="1" applyBorder="1" applyAlignment="1" applyProtection="1">
      <alignment horizontal="center" vertical="center" wrapText="1"/>
      <protection locked="0"/>
    </xf>
    <xf numFmtId="9" fontId="22" fillId="0" borderId="53" xfId="43" applyFont="1" applyFill="1" applyBorder="1" applyAlignment="1" applyProtection="1">
      <alignment horizontal="center" vertical="center" wrapText="1"/>
      <protection locked="0"/>
    </xf>
    <xf numFmtId="5" fontId="22" fillId="0" borderId="53" xfId="19" applyNumberFormat="1" applyFont="1" applyFill="1" applyBorder="1" applyAlignment="1" applyProtection="1">
      <alignment horizontal="center" vertical="center" wrapText="1"/>
      <protection locked="0"/>
    </xf>
    <xf numFmtId="41" fontId="22" fillId="0" borderId="53" xfId="40" applyFont="1" applyFill="1" applyBorder="1" applyAlignment="1" applyProtection="1">
      <alignment horizontal="center" vertical="center" wrapText="1"/>
      <protection locked="0"/>
    </xf>
    <xf numFmtId="0" fontId="13" fillId="0" borderId="53" xfId="0" applyFont="1" applyBorder="1" applyAlignment="1">
      <alignment vertical="center"/>
    </xf>
    <xf numFmtId="0" fontId="14" fillId="0" borderId="53" xfId="0" applyFont="1" applyBorder="1" applyAlignment="1">
      <alignment vertical="center"/>
    </xf>
    <xf numFmtId="3" fontId="15" fillId="0" borderId="53" xfId="0" applyNumberFormat="1" applyFont="1" applyBorder="1" applyAlignment="1" applyProtection="1">
      <alignment horizontal="center" vertical="center"/>
      <protection locked="0"/>
    </xf>
    <xf numFmtId="3" fontId="22" fillId="0" borderId="53" xfId="19" applyNumberFormat="1" applyFont="1" applyFill="1" applyBorder="1" applyAlignment="1" applyProtection="1">
      <alignment vertical="center" wrapText="1"/>
      <protection locked="0"/>
    </xf>
    <xf numFmtId="0" fontId="14" fillId="0" borderId="55" xfId="0" applyFont="1" applyBorder="1" applyAlignment="1">
      <alignment vertical="center"/>
    </xf>
    <xf numFmtId="4" fontId="15" fillId="0" borderId="52" xfId="0" applyNumberFormat="1" applyFont="1" applyBorder="1" applyAlignment="1" applyProtection="1">
      <alignment horizontal="centerContinuous" vertical="center"/>
      <protection locked="0"/>
    </xf>
    <xf numFmtId="3" fontId="15" fillId="0" borderId="34" xfId="0" applyNumberFormat="1" applyFont="1" applyBorder="1" applyAlignment="1" applyProtection="1">
      <alignment horizontal="centerContinuous" vertical="center"/>
      <protection locked="0"/>
    </xf>
    <xf numFmtId="4" fontId="15" fillId="0" borderId="34" xfId="0" applyNumberFormat="1" applyFont="1" applyBorder="1" applyAlignment="1" applyProtection="1">
      <alignment horizontal="centerContinuous" vertical="center"/>
      <protection locked="0"/>
    </xf>
    <xf numFmtId="3" fontId="15" fillId="0" borderId="44" xfId="0" applyNumberFormat="1" applyFont="1" applyBorder="1" applyAlignment="1" applyProtection="1">
      <alignment horizontal="centerContinuous" vertical="center"/>
      <protection locked="0"/>
    </xf>
    <xf numFmtId="0" fontId="26" fillId="3" borderId="43" xfId="0" applyFont="1" applyFill="1" applyBorder="1" applyAlignment="1">
      <alignment horizontal="center" vertical="center"/>
    </xf>
    <xf numFmtId="0" fontId="16" fillId="3" borderId="0" xfId="0" applyFont="1" applyFill="1" applyAlignment="1">
      <alignment horizontal="center" vertical="center"/>
    </xf>
    <xf numFmtId="176" fontId="22" fillId="5" borderId="56" xfId="43" applyNumberFormat="1" applyFont="1" applyFill="1" applyBorder="1" applyAlignment="1" applyProtection="1">
      <alignment horizontal="center" vertical="center" wrapText="1"/>
      <protection locked="0"/>
    </xf>
    <xf numFmtId="0" fontId="22" fillId="0" borderId="56" xfId="0" applyFont="1" applyBorder="1" applyAlignment="1" applyProtection="1">
      <alignment horizontal="center" vertical="center" wrapText="1"/>
      <protection locked="0"/>
    </xf>
    <xf numFmtId="15" fontId="22" fillId="0" borderId="56" xfId="0" applyNumberFormat="1" applyFont="1" applyBorder="1" applyAlignment="1" applyProtection="1">
      <alignment vertical="center" wrapText="1"/>
      <protection locked="0"/>
    </xf>
    <xf numFmtId="3" fontId="22" fillId="0" borderId="56" xfId="19" applyNumberFormat="1" applyFont="1" applyFill="1" applyBorder="1" applyAlignment="1" applyProtection="1">
      <alignment horizontal="center" vertical="center" wrapText="1"/>
      <protection locked="0"/>
    </xf>
    <xf numFmtId="9" fontId="22" fillId="0" borderId="56" xfId="43" applyFont="1" applyFill="1" applyBorder="1" applyAlignment="1" applyProtection="1">
      <alignment horizontal="center" vertical="center" wrapText="1"/>
      <protection locked="0"/>
    </xf>
    <xf numFmtId="5" fontId="22" fillId="0" borderId="56" xfId="19" applyNumberFormat="1" applyFont="1" applyFill="1" applyBorder="1" applyAlignment="1" applyProtection="1">
      <alignment vertical="center" wrapText="1"/>
      <protection locked="0"/>
    </xf>
    <xf numFmtId="5" fontId="22" fillId="0" borderId="56" xfId="19" applyNumberFormat="1" applyFont="1" applyFill="1" applyBorder="1" applyAlignment="1" applyProtection="1">
      <alignment horizontal="center" vertical="center" wrapText="1"/>
      <protection locked="0"/>
    </xf>
    <xf numFmtId="14" fontId="22" fillId="6" borderId="56" xfId="0" applyNumberFormat="1" applyFont="1" applyFill="1" applyBorder="1" applyAlignment="1" applyProtection="1">
      <alignment vertical="center" wrapText="1"/>
      <protection locked="0"/>
    </xf>
    <xf numFmtId="15" fontId="22" fillId="6" borderId="56" xfId="0" applyNumberFormat="1" applyFont="1" applyFill="1" applyBorder="1" applyAlignment="1" applyProtection="1">
      <alignment vertical="center" wrapText="1"/>
      <protection locked="0"/>
    </xf>
    <xf numFmtId="0" fontId="15" fillId="4" borderId="4" xfId="0" applyFont="1" applyFill="1" applyBorder="1" applyAlignment="1">
      <alignment horizontal="center" vertical="center"/>
    </xf>
    <xf numFmtId="0" fontId="14" fillId="0" borderId="43" xfId="0" applyFont="1" applyBorder="1" applyAlignment="1">
      <alignment vertical="center"/>
    </xf>
    <xf numFmtId="0" fontId="17" fillId="0" borderId="0" xfId="0" applyFont="1" applyAlignment="1">
      <alignment vertical="center"/>
    </xf>
    <xf numFmtId="0" fontId="17" fillId="0" borderId="27" xfId="0" applyFont="1" applyBorder="1" applyAlignment="1">
      <alignment vertical="center"/>
    </xf>
    <xf numFmtId="0" fontId="17" fillId="0" borderId="13" xfId="0" applyFont="1" applyBorder="1" applyAlignment="1" applyProtection="1">
      <alignment vertical="center" wrapText="1"/>
      <protection locked="0"/>
    </xf>
    <xf numFmtId="0" fontId="17" fillId="2" borderId="13" xfId="0" applyFont="1" applyFill="1" applyBorder="1" applyAlignment="1">
      <alignment vertical="center"/>
    </xf>
    <xf numFmtId="5" fontId="22" fillId="0" borderId="58" xfId="19" applyNumberFormat="1" applyFont="1" applyFill="1" applyBorder="1" applyAlignment="1" applyProtection="1">
      <alignment vertical="center" wrapText="1"/>
      <protection locked="0"/>
    </xf>
    <xf numFmtId="165" fontId="15" fillId="0" borderId="57" xfId="19" applyNumberFormat="1" applyFont="1" applyFill="1" applyBorder="1" applyAlignment="1" applyProtection="1">
      <alignment vertical="center" wrapText="1"/>
      <protection locked="0"/>
    </xf>
    <xf numFmtId="165" fontId="15" fillId="0" borderId="59" xfId="19" applyNumberFormat="1" applyFont="1" applyFill="1" applyBorder="1" applyAlignment="1" applyProtection="1">
      <alignment vertical="center" wrapText="1"/>
      <protection locked="0"/>
    </xf>
    <xf numFmtId="5" fontId="22" fillId="0" borderId="61" xfId="19" applyNumberFormat="1" applyFont="1" applyFill="1" applyBorder="1" applyAlignment="1" applyProtection="1">
      <alignment vertical="center" wrapText="1"/>
      <protection locked="0"/>
    </xf>
    <xf numFmtId="0" fontId="16" fillId="3" borderId="35" xfId="0" applyFont="1" applyFill="1" applyBorder="1" applyAlignment="1">
      <alignment horizontal="centerContinuous" vertical="center"/>
    </xf>
    <xf numFmtId="0" fontId="16" fillId="3" borderId="36" xfId="0" applyFont="1" applyFill="1" applyBorder="1" applyAlignment="1">
      <alignment horizontal="centerContinuous" vertical="center"/>
    </xf>
    <xf numFmtId="0" fontId="13" fillId="0" borderId="59" xfId="0" applyFont="1" applyBorder="1" applyAlignment="1">
      <alignment vertical="center"/>
    </xf>
    <xf numFmtId="0" fontId="22" fillId="0" borderId="56" xfId="0" applyFont="1" applyBorder="1" applyAlignment="1" applyProtection="1">
      <alignment vertical="center" wrapText="1"/>
      <protection locked="0"/>
    </xf>
    <xf numFmtId="9" fontId="22" fillId="0" borderId="56" xfId="44" applyFont="1" applyFill="1" applyBorder="1" applyAlignment="1" applyProtection="1">
      <alignment horizontal="center" vertical="center" wrapText="1"/>
      <protection locked="0"/>
    </xf>
    <xf numFmtId="1" fontId="22" fillId="0" borderId="56" xfId="19" applyNumberFormat="1" applyFont="1" applyFill="1" applyBorder="1" applyAlignment="1" applyProtection="1">
      <alignment horizontal="center" vertical="center" wrapText="1"/>
      <protection locked="0"/>
    </xf>
    <xf numFmtId="0" fontId="17" fillId="0" borderId="31" xfId="0" applyFont="1" applyBorder="1" applyAlignment="1">
      <alignment vertical="center"/>
    </xf>
    <xf numFmtId="0" fontId="22" fillId="0" borderId="57" xfId="0" applyFont="1" applyBorder="1" applyAlignment="1" applyProtection="1">
      <alignment horizontal="center" vertical="center" wrapText="1"/>
      <protection locked="0"/>
    </xf>
    <xf numFmtId="49" fontId="22" fillId="0" borderId="56" xfId="19" applyNumberFormat="1" applyFont="1" applyFill="1" applyBorder="1" applyAlignment="1" applyProtection="1">
      <alignment vertical="center" wrapText="1"/>
      <protection locked="0"/>
    </xf>
    <xf numFmtId="15" fontId="22" fillId="0" borderId="4" xfId="0" applyNumberFormat="1" applyFont="1" applyBorder="1" applyAlignment="1" applyProtection="1">
      <alignment vertical="center" wrapText="1"/>
      <protection locked="0"/>
    </xf>
    <xf numFmtId="3" fontId="15" fillId="4" borderId="4" xfId="0" applyNumberFormat="1" applyFont="1" applyFill="1" applyBorder="1" applyAlignment="1" applyProtection="1">
      <alignment horizontal="center" vertical="center"/>
      <protection locked="0"/>
    </xf>
    <xf numFmtId="3" fontId="15" fillId="4" borderId="4" xfId="0" applyNumberFormat="1" applyFont="1" applyFill="1" applyBorder="1" applyAlignment="1" applyProtection="1">
      <alignment horizontal="center" vertical="center" wrapText="1"/>
      <protection locked="0"/>
    </xf>
    <xf numFmtId="5" fontId="15" fillId="0" borderId="53" xfId="0" applyNumberFormat="1" applyFont="1" applyBorder="1" applyAlignment="1" applyProtection="1">
      <alignment horizontal="center" vertical="center"/>
      <protection locked="0"/>
    </xf>
    <xf numFmtId="176" fontId="22" fillId="0" borderId="13" xfId="43" applyNumberFormat="1" applyFont="1" applyFill="1" applyBorder="1" applyAlignment="1" applyProtection="1">
      <alignment horizontal="center" vertical="center" wrapText="1"/>
      <protection locked="0"/>
    </xf>
    <xf numFmtId="176" fontId="22" fillId="3" borderId="13" xfId="43" applyNumberFormat="1" applyFont="1" applyFill="1" applyBorder="1" applyAlignment="1" applyProtection="1">
      <alignment horizontal="center" vertical="center" wrapText="1"/>
      <protection locked="0"/>
    </xf>
    <xf numFmtId="0" fontId="15" fillId="4" borderId="46" xfId="0" applyFont="1" applyFill="1" applyBorder="1" applyAlignment="1" applyProtection="1">
      <alignment horizontal="center" vertical="center"/>
      <protection locked="0"/>
    </xf>
    <xf numFmtId="0" fontId="15" fillId="4" borderId="54" xfId="0" applyFont="1" applyFill="1" applyBorder="1" applyAlignment="1" applyProtection="1">
      <alignment horizontal="center" vertical="center"/>
      <protection locked="0"/>
    </xf>
    <xf numFmtId="176" fontId="22" fillId="0" borderId="53" xfId="43" applyNumberFormat="1" applyFont="1" applyFill="1" applyBorder="1" applyAlignment="1" applyProtection="1">
      <alignment horizontal="center" vertical="center" wrapText="1"/>
      <protection locked="0"/>
    </xf>
    <xf numFmtId="0" fontId="14" fillId="4" borderId="45"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60" xfId="0" applyFont="1" applyFill="1" applyBorder="1" applyAlignment="1">
      <alignment horizontal="center" vertical="center"/>
    </xf>
    <xf numFmtId="0" fontId="15" fillId="4" borderId="7" xfId="0" applyFont="1" applyFill="1" applyBorder="1" applyAlignment="1" applyProtection="1">
      <alignment horizontal="center" vertical="center" wrapText="1"/>
      <protection locked="0"/>
    </xf>
    <xf numFmtId="0" fontId="15" fillId="4" borderId="6" xfId="0" applyFont="1" applyFill="1" applyBorder="1" applyAlignment="1" applyProtection="1">
      <alignment horizontal="center" vertical="center" wrapText="1"/>
      <protection locked="0"/>
    </xf>
    <xf numFmtId="0" fontId="15" fillId="4" borderId="4" xfId="0" applyFont="1" applyFill="1" applyBorder="1" applyAlignment="1" applyProtection="1">
      <alignment horizontal="center" vertical="center" wrapText="1"/>
      <protection locked="0"/>
    </xf>
    <xf numFmtId="0" fontId="15" fillId="4" borderId="4" xfId="0" applyFont="1" applyFill="1" applyBorder="1" applyAlignment="1">
      <alignment horizontal="center" vertical="center" wrapText="1"/>
    </xf>
    <xf numFmtId="0" fontId="15" fillId="4" borderId="4" xfId="0" applyFont="1" applyFill="1" applyBorder="1" applyAlignment="1">
      <alignment horizontal="center" vertical="center"/>
    </xf>
    <xf numFmtId="0" fontId="15" fillId="0" borderId="11" xfId="0" applyFont="1" applyBorder="1" applyAlignment="1" applyProtection="1">
      <alignment horizontal="center" vertical="center" wrapText="1"/>
      <protection locked="0"/>
    </xf>
    <xf numFmtId="0" fontId="15" fillId="0" borderId="37" xfId="0" applyFont="1" applyBorder="1" applyAlignment="1" applyProtection="1">
      <alignment horizontal="center" vertical="center" wrapText="1"/>
      <protection locked="0"/>
    </xf>
    <xf numFmtId="0" fontId="15" fillId="0" borderId="49"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xf numFmtId="0" fontId="15" fillId="4" borderId="47"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6" xfId="0" applyFont="1" applyFill="1" applyBorder="1" applyAlignment="1">
      <alignment horizontal="center" vertical="center"/>
    </xf>
    <xf numFmtId="9" fontId="15" fillId="4" borderId="15" xfId="0" applyNumberFormat="1" applyFont="1" applyFill="1" applyBorder="1" applyAlignment="1">
      <alignment horizontal="center" vertical="center" wrapText="1"/>
    </xf>
    <xf numFmtId="9" fontId="15" fillId="4" borderId="4" xfId="0" applyNumberFormat="1" applyFont="1" applyFill="1" applyBorder="1" applyAlignment="1">
      <alignment horizontal="center" vertical="center" wrapText="1"/>
    </xf>
    <xf numFmtId="0" fontId="15" fillId="0" borderId="23" xfId="0" applyFont="1" applyBorder="1" applyAlignment="1">
      <alignment horizontal="center" vertical="center" wrapText="1"/>
    </xf>
    <xf numFmtId="0" fontId="15" fillId="0" borderId="21" xfId="0" applyFont="1" applyBorder="1" applyAlignment="1">
      <alignment horizontal="center" vertical="center" wrapText="1"/>
    </xf>
    <xf numFmtId="0" fontId="15" fillId="4" borderId="15" xfId="0" applyFont="1" applyFill="1" applyBorder="1" applyAlignment="1">
      <alignment horizontal="center" vertical="center"/>
    </xf>
  </cellXfs>
  <cellStyles count="45">
    <cellStyle name="Cabecera 1" xfId="1" xr:uid="{00000000-0005-0000-0000-000000000000}"/>
    <cellStyle name="Cabecera 2" xfId="2" xr:uid="{00000000-0005-0000-0000-000001000000}"/>
    <cellStyle name="Comma" xfId="19" xr:uid="{00000000-0005-0000-0000-000002000000}"/>
    <cellStyle name="Comma [0]_PIB" xfId="3" xr:uid="{00000000-0005-0000-0000-000003000000}"/>
    <cellStyle name="Comma_confisGOBjul2500" xfId="4" xr:uid="{00000000-0005-0000-0000-000004000000}"/>
    <cellStyle name="Comma0" xfId="5" xr:uid="{00000000-0005-0000-0000-000005000000}"/>
    <cellStyle name="Currency" xfId="6" xr:uid="{00000000-0005-0000-0000-000006000000}"/>
    <cellStyle name="Currency [0]_PIB" xfId="7" xr:uid="{00000000-0005-0000-0000-000007000000}"/>
    <cellStyle name="Currency_confisGOBjul2500" xfId="8" xr:uid="{00000000-0005-0000-0000-000008000000}"/>
    <cellStyle name="Currency0" xfId="9" xr:uid="{00000000-0005-0000-0000-000009000000}"/>
    <cellStyle name="Date" xfId="10" xr:uid="{00000000-0005-0000-0000-00000A000000}"/>
    <cellStyle name="Euro" xfId="11" xr:uid="{00000000-0005-0000-0000-00000B000000}"/>
    <cellStyle name="Fecha" xfId="12" xr:uid="{00000000-0005-0000-0000-00000C000000}"/>
    <cellStyle name="Fijo" xfId="13" xr:uid="{00000000-0005-0000-0000-00000D000000}"/>
    <cellStyle name="Fixed" xfId="14" xr:uid="{00000000-0005-0000-0000-00000E000000}"/>
    <cellStyle name="Heading 1" xfId="15" xr:uid="{00000000-0005-0000-0000-00000F000000}"/>
    <cellStyle name="Heading 2" xfId="16" xr:uid="{00000000-0005-0000-0000-000010000000}"/>
    <cellStyle name="Heading1" xfId="17" xr:uid="{00000000-0005-0000-0000-000011000000}"/>
    <cellStyle name="Heading2" xfId="18" xr:uid="{00000000-0005-0000-0000-000012000000}"/>
    <cellStyle name="Millares [0]" xfId="40" builtinId="6"/>
    <cellStyle name="Monetario" xfId="20" xr:uid="{00000000-0005-0000-0000-000015000000}"/>
    <cellStyle name="Monetario0" xfId="21" xr:uid="{00000000-0005-0000-0000-000016000000}"/>
    <cellStyle name="Normal" xfId="0" builtinId="0"/>
    <cellStyle name="Normal 2" xfId="37" xr:uid="{00000000-0005-0000-0000-000018000000}"/>
    <cellStyle name="Normal 2 2" xfId="42" xr:uid="{00000000-0005-0000-0000-000019000000}"/>
    <cellStyle name="Normal 3" xfId="39" xr:uid="{00000000-0005-0000-0000-00001A000000}"/>
    <cellStyle name="Normal 7" xfId="38" xr:uid="{00000000-0005-0000-0000-00001B000000}"/>
    <cellStyle name="Percent" xfId="43" xr:uid="{00000000-0005-0000-0000-00001C000000}"/>
    <cellStyle name="Porcentaje" xfId="44" builtinId="5"/>
    <cellStyle name="Porcentaje 2" xfId="41" xr:uid="{00000000-0005-0000-0000-00001E000000}"/>
    <cellStyle name="Punto" xfId="22" xr:uid="{00000000-0005-0000-0000-00001F000000}"/>
    <cellStyle name="Punto0" xfId="23" xr:uid="{00000000-0005-0000-0000-000020000000}"/>
    <cellStyle name="Resumen" xfId="24" xr:uid="{00000000-0005-0000-0000-000021000000}"/>
    <cellStyle name="Text" xfId="25" xr:uid="{00000000-0005-0000-0000-000022000000}"/>
    <cellStyle name="Total" xfId="26" builtinId="25" customBuiltin="1"/>
    <cellStyle name="ДАТА" xfId="27" xr:uid="{00000000-0005-0000-0000-000024000000}"/>
    <cellStyle name="ДЕНЕЖНЫЙ_BOPENGC" xfId="28" xr:uid="{00000000-0005-0000-0000-000025000000}"/>
    <cellStyle name="ЗАГОЛОВОК1" xfId="29" xr:uid="{00000000-0005-0000-0000-000026000000}"/>
    <cellStyle name="ЗАГОЛОВОК2" xfId="30" xr:uid="{00000000-0005-0000-0000-000027000000}"/>
    <cellStyle name="ИТОГОВЫЙ" xfId="31" xr:uid="{00000000-0005-0000-0000-000028000000}"/>
    <cellStyle name="Обычный_BOPENGC" xfId="32" xr:uid="{00000000-0005-0000-0000-000029000000}"/>
    <cellStyle name="ПРОЦЕНТНЫЙ_BOPENGC" xfId="33" xr:uid="{00000000-0005-0000-0000-00002A000000}"/>
    <cellStyle name="ТЕКСТ" xfId="34" xr:uid="{00000000-0005-0000-0000-00002B000000}"/>
    <cellStyle name="ФИКСИРОВАННЫЙ" xfId="35" xr:uid="{00000000-0005-0000-0000-00002C000000}"/>
    <cellStyle name="ФИНАНСОВЫЙ_BOPENGC" xfId="36" xr:uid="{00000000-0005-0000-0000-00002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customXml" Target="../customXml/item4.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11907</xdr:colOff>
      <xdr:row>1</xdr:row>
      <xdr:rowOff>137890</xdr:rowOff>
    </xdr:from>
    <xdr:to>
      <xdr:col>1</xdr:col>
      <xdr:colOff>2038984</xdr:colOff>
      <xdr:row>1</xdr:row>
      <xdr:rowOff>552021</xdr:rowOff>
    </xdr:to>
    <xdr:pic>
      <xdr:nvPicPr>
        <xdr:cNvPr id="4" name="Imagen 4">
          <a:extLst>
            <a:ext uri="{FF2B5EF4-FFF2-40B4-BE49-F238E27FC236}">
              <a16:creationId xmlns:a16="http://schemas.microsoft.com/office/drawing/2014/main" id="{94409954-649A-40BE-9E2B-5B759A38DBF7}"/>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bwMode="auto">
        <a:xfrm>
          <a:off x="108889" y="248726"/>
          <a:ext cx="2001676" cy="414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G%20Gobi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conpes.dnp.gov.co/datos/CONSOLIDACION/2002/Copia%20de%20set992002mayo29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herreno/c/WINDOWS/TEMP/PROYECTO/972000%20a%20julio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BPI\DIFP-CONSOLIDACION\TRABAJO\Espacios%20Fisca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herreno/c/WINDOWS/TEMP/PROYECTO/FUNCIONAM972000sh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herreno/c/windows/TEMP/CUAD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IFP%20-%20%20Direccion%20de%20Inversiones%20y%20Finanzas%20Publicas\Consolidacion%20Trabajo\Espacios%20Fisc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TIDOS"/>
      <sheetName val="ENVIA"/>
      <sheetName val="RECIBE"/>
      <sheetName val="reciprocas"/>
      <sheetName val="RESUMEN FMI"/>
      <sheetName val="CAMBIOS FMI"/>
      <sheetName val="RESUMEN"/>
      <sheetName val="RESMEING"/>
      <sheetName val="AING"/>
      <sheetName val="GASTOS"/>
      <sheetName val="OEC"/>
      <sheetName val="INTE"/>
      <sheetName val="RECLASIF"/>
      <sheetName val="APACDO"/>
      <sheetName val="FL OEC"/>
      <sheetName val="CONVERSION PPTO"/>
      <sheetName val="Desplegables"/>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Desplegables"/>
      <sheetName val="pytos (4)"/>
      <sheetName val="pytos"/>
      <sheetName val="98_2002"/>
      <sheetName val="resu-cta"/>
      <sheetName val="Listas"/>
      <sheetName val="Hoja4"/>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 val="Desplegables"/>
      <sheetName val="LIBRO_CODIGOS_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 val="Acciones Pacto Descentralizació"/>
      <sheetName val="Acciones Pacto Étnic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dro7"/>
      <sheetName val="GPT"/>
      <sheetName val="GPN"/>
      <sheetName val="GPP"/>
      <sheetName val="GGT"/>
      <sheetName val="GGN"/>
      <sheetName val="GGP"/>
      <sheetName val="PLANOJUL13"/>
      <sheetName val="CUA1_3"/>
      <sheetName val="i"/>
      <sheetName val="Datos"/>
      <sheetName val="Seguimiento CSF"/>
      <sheetName val="Resumen OPEF"/>
      <sheetName val="Resumen MES OPEF"/>
      <sheetName val="V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OS"/>
      <sheetName val="Listas"/>
      <sheetName val="Supuestos"/>
      <sheetName val="Recorte"/>
      <sheetName val="Basico"/>
      <sheetName val="Solicitudes Filtradas"/>
      <sheetName val="apacdo"/>
      <sheetName val="anual1"/>
    </sheetNames>
    <sheetDataSet>
      <sheetData sheetId="0">
        <row r="3">
          <cell r="F3" t="str">
            <v>ACTUALIZACIÓN CATASTRAL Y CARTOGRÁFICA</v>
          </cell>
        </row>
      </sheetData>
      <sheetData sheetId="1" refreshError="1">
        <row r="3">
          <cell r="F3" t="str">
            <v>ACTUALIZACIÓN CATASTRAL Y CARTOGRÁFICA</v>
          </cell>
        </row>
        <row r="4">
          <cell r="B4" t="str">
            <v>ACCION SOCIAL</v>
          </cell>
          <cell r="D4" t="str">
            <v>VIGENCIA FUTURA</v>
          </cell>
          <cell r="E4" t="str">
            <v>NACIÓN</v>
          </cell>
          <cell r="H4" t="str">
            <v>Defensa y Seguridad</v>
          </cell>
          <cell r="I4" t="str">
            <v>CAPITAL HUMANO</v>
          </cell>
          <cell r="J4" t="str">
            <v>Fosyga - Régimen Subsidiado Salud</v>
          </cell>
          <cell r="K4" t="str">
            <v>Agua</v>
          </cell>
          <cell r="P4" t="str">
            <v>1. Estado Comunitario: desarrollo para todos</v>
          </cell>
          <cell r="Q4" t="str">
            <v>2.1 Hacia la consolidación de la Política de Seguridad Democrática</v>
          </cell>
          <cell r="R4" t="str">
            <v>1. FBK</v>
          </cell>
          <cell r="S4" t="str">
            <v>CSF</v>
          </cell>
          <cell r="T4" t="str">
            <v xml:space="preserve">Militares </v>
          </cell>
          <cell r="U4" t="str">
            <v>Fosyga</v>
          </cell>
          <cell r="V4" t="str">
            <v>FBK CSF</v>
          </cell>
        </row>
        <row r="5">
          <cell r="B5" t="str">
            <v>AEROCIVIL</v>
          </cell>
          <cell r="D5" t="str">
            <v>LEY</v>
          </cell>
          <cell r="E5" t="str">
            <v>PROPIOS</v>
          </cell>
          <cell r="H5" t="str">
            <v>Infraestructura Física</v>
          </cell>
          <cell r="I5" t="str">
            <v>CAPITAL SOCIAL</v>
          </cell>
          <cell r="J5" t="str">
            <v xml:space="preserve"> Subsidios de Vivienda Rural</v>
          </cell>
          <cell r="K5" t="str">
            <v>Atención al Desplazamiento Forzado</v>
          </cell>
          <cell r="P5" t="str">
            <v>2. Política de defensa y seguridad democrática</v>
          </cell>
          <cell r="Q5" t="str">
            <v>2.2 Desplazamiento forzado, derechos humanos y reconciliación</v>
          </cell>
          <cell r="R5" t="str">
            <v>2. RECLASIFICADOS GNC</v>
          </cell>
          <cell r="S5" t="str">
            <v>SSF</v>
          </cell>
          <cell r="T5" t="str">
            <v>Resto</v>
          </cell>
          <cell r="U5" t="str">
            <v>Fondo de Solidaridad Pensional</v>
          </cell>
          <cell r="V5" t="str">
            <v>FBK SSF</v>
          </cell>
        </row>
        <row r="6">
          <cell r="B6" t="str">
            <v>AGENCIA LOGÍSTICA</v>
          </cell>
          <cell r="D6" t="str">
            <v>CRÉDITO</v>
          </cell>
          <cell r="H6" t="str">
            <v>Sector Social</v>
          </cell>
          <cell r="I6" t="str">
            <v>CAPITAL FISICO</v>
          </cell>
          <cell r="J6" t="str">
            <v>Adquisición y Reposición de Equipo Operacional</v>
          </cell>
          <cell r="K6" t="str">
            <v>Ciencia y Tecnología</v>
          </cell>
          <cell r="P6" t="str">
            <v>3. Reducción de la pobreza y promoción del empleo y la equidad</v>
          </cell>
          <cell r="Q6" t="str">
            <v>3.1 Pobreza y población vulnerable</v>
          </cell>
          <cell r="R6" t="str">
            <v>3. OTROS</v>
          </cell>
          <cell r="T6" t="str">
            <v>Fondo Nacional de Regalías</v>
          </cell>
          <cell r="U6" t="str">
            <v>Subsidio de Tarifas Electricas</v>
          </cell>
          <cell r="V6" t="str">
            <v>MILITARES CSF</v>
          </cell>
        </row>
        <row r="7">
          <cell r="B7" t="str">
            <v>ANH</v>
          </cell>
          <cell r="D7" t="str">
            <v>CONTRAPARTIDA</v>
          </cell>
          <cell r="H7" t="str">
            <v>Fortalecimiento Institucional</v>
          </cell>
          <cell r="I7" t="str">
            <v>SEGURIDAD DEMOCRÁTICA</v>
          </cell>
          <cell r="J7" t="str">
            <v>Adquisición, Reposición y Mantenimiento de Equipos</v>
          </cell>
          <cell r="K7" t="str">
            <v>Comunicaciones</v>
          </cell>
          <cell r="P7" t="str">
            <v>4. Crecimiento alto y sostenido: La condición para un desarrollo con equidad</v>
          </cell>
          <cell r="Q7" t="str">
            <v>3.2 Mercado y relaciones laborales</v>
          </cell>
          <cell r="R7" t="str">
            <v>4. PROPIOS</v>
          </cell>
          <cell r="T7" t="str">
            <v>Fosyga</v>
          </cell>
          <cell r="U7" t="str">
            <v>Subsidios a los Combustibles</v>
          </cell>
          <cell r="V7" t="str">
            <v>MILITARES SSF</v>
          </cell>
        </row>
        <row r="8">
          <cell r="B8" t="str">
            <v>ANTROPOLOGIA E HISTORIA</v>
          </cell>
          <cell r="D8" t="str">
            <v>FONDO ESPECIAL</v>
          </cell>
          <cell r="I8" t="str">
            <v>FORTALECIMIENTO INSTITUCIONAL</v>
          </cell>
          <cell r="J8" t="str">
            <v>Agro Ingreso Seguro AIS</v>
          </cell>
          <cell r="K8" t="str">
            <v>Educación Basica y Media</v>
          </cell>
          <cell r="P8" t="str">
            <v>5. Una gestión ambiental y del riesgo que promueva el desarrollo sostenible</v>
          </cell>
          <cell r="Q8" t="str">
            <v>3.3 Inserción de las familias en el Sistema de Protección Social</v>
          </cell>
          <cell r="R8" t="str">
            <v>5. IMPUESTO SEGURIDAD DEMOCRÁTICA</v>
          </cell>
          <cell r="T8" t="str">
            <v>Fondo de Solaridad Pensional</v>
          </cell>
          <cell r="V8" t="str">
            <v>FOSYGA CSF</v>
          </cell>
        </row>
        <row r="9">
          <cell r="B9" t="str">
            <v>ARCHIVO GENERAL</v>
          </cell>
          <cell r="D9" t="str">
            <v>FLEXIBLE</v>
          </cell>
          <cell r="J9" t="str">
            <v>Agua Potable y Saneamiento Básico</v>
          </cell>
          <cell r="K9" t="str">
            <v>Educación Superior</v>
          </cell>
          <cell r="P9" t="str">
            <v>6. Un mejor Estado al servicio de los ciudadanos</v>
          </cell>
          <cell r="Q9" t="str">
            <v>3.4 Banca de las oportunidades</v>
          </cell>
          <cell r="T9" t="str">
            <v>Subsidio a los Combustibles</v>
          </cell>
          <cell r="V9" t="str">
            <v>FONDO SOLIDARIDAD PENSIONAL CSF</v>
          </cell>
        </row>
        <row r="10">
          <cell r="B10" t="str">
            <v>ARMADA</v>
          </cell>
          <cell r="J10" t="str">
            <v>Alianzas Productivas, Pademer, KFW, Transición</v>
          </cell>
          <cell r="K10" t="str">
            <v>Impuesto al Patrimonio</v>
          </cell>
          <cell r="P10" t="str">
            <v>7. Dimensiones especiales del desarrollo</v>
          </cell>
          <cell r="Q10" t="str">
            <v>3.5 Ciudades amables</v>
          </cell>
        </row>
        <row r="11">
          <cell r="B11" t="str">
            <v>ARTESANIAS DE COLOMBIA S.A.</v>
          </cell>
          <cell r="J11" t="str">
            <v>Ampliación cobertura educación básica y media</v>
          </cell>
          <cell r="K11" t="str">
            <v>REDEP</v>
          </cell>
          <cell r="Q11" t="str">
            <v>3.6 Infraestructura para el desarrollo</v>
          </cell>
          <cell r="V11" t="str">
            <v>SUBSIDIOS TARIFAS ELECTRICAS CSF</v>
          </cell>
        </row>
        <row r="12">
          <cell r="B12" t="str">
            <v xml:space="preserve">AUDITORIA </v>
          </cell>
          <cell r="J12" t="str">
            <v>Ampliación cobertura educación superior</v>
          </cell>
          <cell r="K12" t="str">
            <v>Reinsertados</v>
          </cell>
          <cell r="Q12" t="str">
            <v>3.7 Equidad en el campo</v>
          </cell>
          <cell r="V12" t="str">
            <v>SUBSIDIOS COMBUSTIBLES CSF</v>
          </cell>
        </row>
        <row r="13">
          <cell r="B13" t="str">
            <v>BIBLIOTECA DE MEDELLIN</v>
          </cell>
          <cell r="J13" t="str">
            <v xml:space="preserve">Atención a Desplazados </v>
          </cell>
          <cell r="K13" t="str">
            <v>Agenda Interna</v>
          </cell>
          <cell r="Q13" t="str">
            <v>4.1 Consideraciones Macroeconómicas</v>
          </cell>
          <cell r="V13" t="str">
            <v>FONDO NACIONAL DE REGALIAS CSF</v>
          </cell>
        </row>
        <row r="14">
          <cell r="B14" t="str">
            <v>C.D.A.</v>
          </cell>
          <cell r="J14" t="str">
            <v xml:space="preserve">Atención de Emergencias </v>
          </cell>
          <cell r="K14" t="str">
            <v>Vivienda rural y urbana</v>
          </cell>
          <cell r="Q14" t="str">
            <v>4.2 Agenda Interna: estrategia de desarrollo productivo</v>
          </cell>
          <cell r="V14" t="str">
            <v>FONDO SOLIDARIDAD PENSIONAL SSF</v>
          </cell>
        </row>
        <row r="15">
          <cell r="B15" t="str">
            <v>C.S.B.</v>
          </cell>
          <cell r="J15" t="str">
            <v>Banco de las Oportunidades</v>
          </cell>
          <cell r="K15" t="str">
            <v>Tecnologías de la información</v>
          </cell>
          <cell r="Q15" t="str">
            <v>4.3 Consolidar el crecimiento y mejorar la competitividad del sector agropecuario</v>
          </cell>
          <cell r="V15" t="str">
            <v>SUBSIDIOS COMBUSTIBLES SSF</v>
          </cell>
        </row>
        <row r="16">
          <cell r="B16" t="str">
            <v>CAMARA</v>
          </cell>
          <cell r="J16" t="str">
            <v>Calidad educación preescolar básica y media</v>
          </cell>
          <cell r="K16" t="str">
            <v>Z-N.A</v>
          </cell>
          <cell r="Q16" t="str">
            <v>5.2 Una gestión ambiental que promueva el desarrollo sostenible</v>
          </cell>
        </row>
        <row r="17">
          <cell r="B17" t="str">
            <v>CORPOURABA</v>
          </cell>
          <cell r="J17" t="str">
            <v>Infraestructura Educativa - Ley 21</v>
          </cell>
          <cell r="Q17" t="str">
            <v>5.3 Gestión del riesgo para la prevención y atención de desastres</v>
          </cell>
          <cell r="V17" t="str">
            <v>OTROS SSF</v>
          </cell>
        </row>
        <row r="18">
          <cell r="B18" t="str">
            <v>CREG</v>
          </cell>
          <cell r="J18" t="str">
            <v>Interventoría Regalías</v>
          </cell>
          <cell r="Q18" t="str">
            <v>6.1 Los requisitos del Estado comunitario</v>
          </cell>
        </row>
        <row r="19">
          <cell r="B19" t="str">
            <v xml:space="preserve">DANSOCIAL </v>
          </cell>
          <cell r="J19" t="str">
            <v>Medicina Legal - Sistema Penal Acusatorio</v>
          </cell>
          <cell r="Q19" t="str">
            <v>6.2 Los retos del Estado comunitario</v>
          </cell>
        </row>
        <row r="20">
          <cell r="B20" t="str">
            <v>DEFENSA CIVIL</v>
          </cell>
          <cell r="J20" t="str">
            <v>Mininterior y Justicia - Cárceles</v>
          </cell>
          <cell r="Q20" t="str">
            <v>7.1 Equidad de género</v>
          </cell>
        </row>
        <row r="21">
          <cell r="B21" t="str">
            <v>DEFENSORIA</v>
          </cell>
          <cell r="J21" t="str">
            <v>Obras Hidráulicas de La Mojana</v>
          </cell>
          <cell r="Q21" t="str">
            <v>7.2 Juventud</v>
          </cell>
        </row>
        <row r="22">
          <cell r="B22" t="str">
            <v>DIR. GRAL. COMERCIO EXTERIOR</v>
          </cell>
          <cell r="J22" t="str">
            <v>Plan Maestro de Información Básica - PLANIB</v>
          </cell>
          <cell r="Q22" t="str">
            <v>7.3 Grupos étnicos y relaciones interculturales</v>
          </cell>
        </row>
        <row r="23">
          <cell r="B23" t="str">
            <v>DNP</v>
          </cell>
          <cell r="J23" t="str">
            <v>Plan Nacional de Lecturas y Bibliotecas</v>
          </cell>
          <cell r="Q23" t="str">
            <v>7.4 Dimensión regional</v>
          </cell>
        </row>
        <row r="24">
          <cell r="B24" t="str">
            <v>EJERCITO</v>
          </cell>
          <cell r="J24" t="str">
            <v xml:space="preserve">Plan Nacional de Música </v>
          </cell>
          <cell r="Q24" t="str">
            <v>7.5 Ciencia, tecnología e innovación</v>
          </cell>
        </row>
        <row r="25">
          <cell r="B25" t="str">
            <v>ESAP</v>
          </cell>
          <cell r="J25" t="str">
            <v>Programa 2500 Km</v>
          </cell>
          <cell r="Q25" t="str">
            <v>7.6 Cultura y desarrollo</v>
          </cell>
        </row>
        <row r="26">
          <cell r="B26" t="str">
            <v>FONDO CONGRESO-PENSIONES</v>
          </cell>
          <cell r="J26" t="str">
            <v>Resto</v>
          </cell>
          <cell r="Q26" t="str">
            <v>7.7 Demografía y desarrollo</v>
          </cell>
        </row>
        <row r="27">
          <cell r="B27" t="str">
            <v>FONDO NAL. REGALIAS</v>
          </cell>
          <cell r="J27" t="str">
            <v>Resto</v>
          </cell>
          <cell r="Q27" t="str">
            <v xml:space="preserve">7.8 El sector de la economía solidaria: modelo alternativo de desarrollo socioeconómico </v>
          </cell>
        </row>
        <row r="28">
          <cell r="B28" t="str">
            <v>FONFAC</v>
          </cell>
          <cell r="J28" t="str">
            <v>Salud Pública - Vacunas</v>
          </cell>
          <cell r="Q28" t="str">
            <v>7.9 Política exterior y migratoria</v>
          </cell>
        </row>
        <row r="29">
          <cell r="B29" t="str">
            <v>FONREGISTRADURIA</v>
          </cell>
          <cell r="J29" t="str">
            <v>Sistema Penal Acusatorio (Rama, Fiscalía, Medicina Legal, Defensoría)</v>
          </cell>
        </row>
        <row r="30">
          <cell r="B30" t="str">
            <v>FONRELACIONES</v>
          </cell>
          <cell r="J30" t="str">
            <v>SITM</v>
          </cell>
        </row>
        <row r="31">
          <cell r="B31" t="str">
            <v>FONVIVIENDA</v>
          </cell>
          <cell r="J31" t="str">
            <v>Subsidios Eléctricos y Gas</v>
          </cell>
        </row>
        <row r="32">
          <cell r="B32" t="str">
            <v>FUERZA AEREA</v>
          </cell>
          <cell r="J32" t="str">
            <v>Subsidios Vivienda Urbana</v>
          </cell>
        </row>
        <row r="33">
          <cell r="B33" t="str">
            <v>FUNPUBLICA</v>
          </cell>
          <cell r="J33" t="str">
            <v>Titulación, Adquisición y Adjudicación Tierras</v>
          </cell>
        </row>
        <row r="34">
          <cell r="B34" t="str">
            <v>HOSPITAL MILITAR</v>
          </cell>
          <cell r="J34" t="str">
            <v>Túnel Segundo Centenario (Túnel de la Línea)</v>
          </cell>
        </row>
        <row r="35">
          <cell r="B35" t="str">
            <v>ICA</v>
          </cell>
          <cell r="J35" t="str">
            <v>Turismo</v>
          </cell>
        </row>
        <row r="36">
          <cell r="B36" t="str">
            <v>ICBF</v>
          </cell>
          <cell r="J36" t="str">
            <v>Universidades-Ley 30/93</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2" refreshError="1"/>
      <sheetData sheetId="3" refreshError="1"/>
      <sheetData sheetId="4">
        <row r="3">
          <cell r="F3" t="str">
            <v>ACTUALIZACIÓN CATASTRAL Y CARTOGRÁFICA</v>
          </cell>
        </row>
      </sheetData>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2castigo"/>
      <sheetName val="Hoja1"/>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SUPUESTOS"/>
      <sheetName val="proyecINGRESOS99"/>
      <sheetName val="proyecINGRESOS99 (det)"/>
      <sheetName val="98-2002"/>
    </sheetNames>
    <sheetDataSet>
      <sheetData sheetId="0" refreshError="1">
        <row r="3">
          <cell r="Y3" t="str">
            <v>CUADRO No. 2</v>
          </cell>
        </row>
        <row r="4">
          <cell r="Y4" t="str">
            <v>APROPIACIONES 1998 - 2000</v>
          </cell>
        </row>
        <row r="5">
          <cell r="Y5" t="str">
            <v>RECURSOS NACION</v>
          </cell>
        </row>
        <row r="6">
          <cell r="Y6" t="str">
            <v>Miles de millones de pesos</v>
          </cell>
        </row>
        <row r="8">
          <cell r="Y8" t="str">
            <v>Miles de millones de pesos</v>
          </cell>
        </row>
        <row r="9">
          <cell r="Y9" t="str">
            <v>CONCEPTO</v>
          </cell>
          <cell r="Z9" t="str">
            <v>1998</v>
          </cell>
          <cell r="AA9" t="str">
            <v>1999   1/</v>
          </cell>
          <cell r="AB9" t="str">
            <v>2000</v>
          </cell>
          <cell r="AC9" t="str">
            <v>VARIACION  %</v>
          </cell>
        </row>
        <row r="10">
          <cell r="AC10" t="str">
            <v>99/98</v>
          </cell>
          <cell r="AD10" t="str">
            <v>2000/99</v>
          </cell>
        </row>
        <row r="11">
          <cell r="Z11" t="str">
            <v>(1)</v>
          </cell>
          <cell r="AA11" t="str">
            <v>(2)</v>
          </cell>
          <cell r="AB11" t="str">
            <v>(3)</v>
          </cell>
          <cell r="AC11" t="str">
            <v>(4)=(2/1)</v>
          </cell>
          <cell r="AD11" t="str">
            <v>(5)=(3/2)</v>
          </cell>
        </row>
        <row r="12">
          <cell r="Z12" t="str">
            <v>(1)</v>
          </cell>
          <cell r="AA12" t="str">
            <v>(2)</v>
          </cell>
          <cell r="AB12" t="str">
            <v>(3)</v>
          </cell>
          <cell r="AC12" t="str">
            <v>(4)=(2/1)</v>
          </cell>
          <cell r="AD12" t="str">
            <v>(5)=(3/2)</v>
          </cell>
        </row>
        <row r="13">
          <cell r="Y13" t="str">
            <v>FUNCIONAMIENTO</v>
          </cell>
          <cell r="Z13">
            <v>17507.617041843005</v>
          </cell>
          <cell r="AA13">
            <v>22543.902873841002</v>
          </cell>
          <cell r="AB13">
            <v>22748.7873545</v>
          </cell>
          <cell r="AC13">
            <v>28.766255395930429</v>
          </cell>
          <cell r="AD13">
            <v>0.90882435843324672</v>
          </cell>
        </row>
        <row r="14">
          <cell r="Y14" t="str">
            <v>Gastos de Personal</v>
          </cell>
          <cell r="Z14">
            <v>4484.8324892346527</v>
          </cell>
          <cell r="AA14">
            <v>5167.0622997669998</v>
          </cell>
          <cell r="AB14">
            <v>5376.3</v>
          </cell>
          <cell r="AC14">
            <v>15.211935165247858</v>
          </cell>
          <cell r="AD14">
            <v>4.0494518566659421</v>
          </cell>
        </row>
        <row r="15">
          <cell r="Y15" t="str">
            <v>Gastos Generales</v>
          </cell>
          <cell r="Z15">
            <v>1321.8889146321796</v>
          </cell>
          <cell r="AA15">
            <v>1280.69206044</v>
          </cell>
          <cell r="AB15">
            <v>1051.7</v>
          </cell>
          <cell r="AC15">
            <v>-3.116514083457822</v>
          </cell>
          <cell r="AD15">
            <v>-17.880337320224072</v>
          </cell>
        </row>
        <row r="16">
          <cell r="Y16" t="str">
            <v>Transferencias</v>
          </cell>
          <cell r="Z16">
            <v>11700.795637976174</v>
          </cell>
          <cell r="AA16">
            <v>16093.200213634</v>
          </cell>
          <cell r="AB16">
            <v>16317.5</v>
          </cell>
          <cell r="AC16">
            <v>37.539366651288319</v>
          </cell>
          <cell r="AD16">
            <v>1.3937550231679641</v>
          </cell>
        </row>
        <row r="17">
          <cell r="Y17" t="str">
            <v>Operación Comercial</v>
          </cell>
          <cell r="Z17">
            <v>0.1</v>
          </cell>
          <cell r="AA17">
            <v>2.9483000000000001</v>
          </cell>
          <cell r="AB17">
            <v>3.2873545000000002</v>
          </cell>
        </row>
        <row r="18">
          <cell r="Y18" t="str">
            <v>Operación Comercial</v>
          </cell>
          <cell r="Z18">
            <v>0.1</v>
          </cell>
          <cell r="AA18">
            <v>2.9483000000000001</v>
          </cell>
          <cell r="AB18">
            <v>3.2873545000000002</v>
          </cell>
        </row>
        <row r="19">
          <cell r="Y19" t="str">
            <v>SERVICIO DE LA DEUDA</v>
          </cell>
          <cell r="Z19">
            <v>11289.569079999999</v>
          </cell>
          <cell r="AA19">
            <v>13645.599999999999</v>
          </cell>
          <cell r="AB19">
            <v>14930.3</v>
          </cell>
          <cell r="AC19">
            <v>20.869095209079489</v>
          </cell>
          <cell r="AD19">
            <v>9.4147564049950283</v>
          </cell>
        </row>
        <row r="20">
          <cell r="Y20" t="str">
            <v>Externa</v>
          </cell>
          <cell r="Z20">
            <v>2576.1146520000002</v>
          </cell>
          <cell r="AA20">
            <v>3947.7</v>
          </cell>
          <cell r="AB20">
            <v>4191.3</v>
          </cell>
          <cell r="AC20">
            <v>53.242403125775148</v>
          </cell>
          <cell r="AD20">
            <v>6.1706816627403294</v>
          </cell>
        </row>
        <row r="21">
          <cell r="Y21" t="str">
            <v>Interna   2/</v>
          </cell>
          <cell r="Z21">
            <v>8713.4544279999991</v>
          </cell>
          <cell r="AA21">
            <v>9697.9</v>
          </cell>
          <cell r="AB21">
            <v>10739</v>
          </cell>
          <cell r="AC21">
            <v>11.297994155298063</v>
          </cell>
          <cell r="AD21">
            <v>10.735313830829352</v>
          </cell>
        </row>
        <row r="25">
          <cell r="Y25" t="str">
            <v>Interna   2/</v>
          </cell>
          <cell r="Z25">
            <v>8713.4544279999991</v>
          </cell>
          <cell r="AA25">
            <v>9697.9</v>
          </cell>
          <cell r="AB25">
            <v>10739</v>
          </cell>
          <cell r="AC25">
            <v>11.297994155298063</v>
          </cell>
          <cell r="AD25">
            <v>10.735313830829352</v>
          </cell>
        </row>
        <row r="26">
          <cell r="Y26" t="str">
            <v>INVERSION</v>
          </cell>
          <cell r="Z26">
            <v>5073.7929515019996</v>
          </cell>
          <cell r="AA26">
            <v>5147.2</v>
          </cell>
          <cell r="AB26">
            <v>3166.3</v>
          </cell>
          <cell r="AC26">
            <v>1.4467884125281438</v>
          </cell>
          <cell r="AD26">
            <v>-38.485001554243084</v>
          </cell>
        </row>
        <row r="27">
          <cell r="Y27" t="str">
            <v>INVERSION</v>
          </cell>
          <cell r="Z27">
            <v>5073.7929515019996</v>
          </cell>
          <cell r="AA27">
            <v>5147.2</v>
          </cell>
          <cell r="AB27">
            <v>3166.3</v>
          </cell>
          <cell r="AC27">
            <v>1.4467884125281438</v>
          </cell>
          <cell r="AD27">
            <v>-38.485001554243084</v>
          </cell>
        </row>
        <row r="28">
          <cell r="Y28" t="str">
            <v>TOTAL CON DEUDA</v>
          </cell>
          <cell r="Z28">
            <v>33870.979073345006</v>
          </cell>
          <cell r="AA28">
            <v>41336.702873841001</v>
          </cell>
          <cell r="AB28">
            <v>40845.387354500002</v>
          </cell>
          <cell r="AC28">
            <v>22.041653370366255</v>
          </cell>
          <cell r="AD28">
            <v>-1.1885696854935124</v>
          </cell>
        </row>
        <row r="29">
          <cell r="Y29" t="str">
            <v>TOTAL SIN DEUDA</v>
          </cell>
          <cell r="Z29">
            <v>22581.409993345005</v>
          </cell>
          <cell r="AA29">
            <v>27691.102873841002</v>
          </cell>
          <cell r="AB29">
            <v>25915.087354500003</v>
          </cell>
          <cell r="AC29">
            <v>22.627873467608438</v>
          </cell>
          <cell r="AD29">
            <v>-6.4136684170089548</v>
          </cell>
        </row>
        <row r="30">
          <cell r="Y30" t="str">
            <v>TOTAL SIN DEUDA</v>
          </cell>
          <cell r="Z30">
            <v>22581.409993345005</v>
          </cell>
          <cell r="AA30">
            <v>27691.102873841002</v>
          </cell>
          <cell r="AB30">
            <v>25915.087354500003</v>
          </cell>
          <cell r="AC30">
            <v>22.627873467608438</v>
          </cell>
          <cell r="AD30">
            <v>-6.4136684170089548</v>
          </cell>
        </row>
        <row r="31">
          <cell r="Y31" t="str">
            <v xml:space="preserve">  1/  Incluye adición por $1.3 mil milllones, traslados por $1.1 mil millones y reducción participación municipios por $223.8 mil millones</v>
          </cell>
        </row>
        <row r="32">
          <cell r="Y32" t="str">
            <v xml:space="preserve">   2/ Icluye el valor del déficit fiscal por $1.046.6 mil millones</v>
          </cell>
        </row>
        <row r="33">
          <cell r="Y33" t="str">
            <v>2/ Icluye el valor del déficit fiscal por $1.046.6 mil millones</v>
          </cell>
        </row>
        <row r="34">
          <cell r="Y34" t="str">
            <v>CUADRO No. 3</v>
          </cell>
        </row>
        <row r="35">
          <cell r="Y35" t="str">
            <v>APROPIACIONES 1998 - 2000</v>
          </cell>
        </row>
        <row r="36">
          <cell r="Y36" t="str">
            <v>RECURSOS PROPIOS</v>
          </cell>
        </row>
        <row r="37">
          <cell r="Y37" t="str">
            <v>Miles de millones de pesos</v>
          </cell>
        </row>
        <row r="39">
          <cell r="Y39" t="str">
            <v>Miles de millones de pesos</v>
          </cell>
        </row>
        <row r="40">
          <cell r="Z40" t="str">
            <v>1998</v>
          </cell>
          <cell r="AA40" t="str">
            <v>1999</v>
          </cell>
          <cell r="AB40" t="str">
            <v>2000</v>
          </cell>
          <cell r="AC40" t="str">
            <v>VARIACION  %</v>
          </cell>
        </row>
        <row r="41">
          <cell r="Y41" t="str">
            <v>CONCEPTO</v>
          </cell>
          <cell r="AC41" t="str">
            <v>99/98</v>
          </cell>
          <cell r="AD41" t="str">
            <v>2000/99</v>
          </cell>
        </row>
        <row r="42">
          <cell r="Z42" t="str">
            <v>(1)</v>
          </cell>
          <cell r="AA42" t="str">
            <v>(2)</v>
          </cell>
          <cell r="AB42" t="str">
            <v>(3)</v>
          </cell>
          <cell r="AC42" t="str">
            <v>(4)=(2/1)</v>
          </cell>
          <cell r="AD42" t="str">
            <v>(5)=(3/2)</v>
          </cell>
        </row>
        <row r="44">
          <cell r="Z44" t="str">
            <v>(1)</v>
          </cell>
          <cell r="AA44" t="str">
            <v>(2)</v>
          </cell>
          <cell r="AB44" t="str">
            <v>(3)</v>
          </cell>
          <cell r="AC44" t="str">
            <v>(4)=(2/1)</v>
          </cell>
          <cell r="AD44" t="str">
            <v>(5)=(3/2)</v>
          </cell>
        </row>
        <row r="45">
          <cell r="Y45" t="str">
            <v>FUNCIONAMIENTO</v>
          </cell>
          <cell r="Z45">
            <v>1659.373423821</v>
          </cell>
          <cell r="AA45">
            <v>1602.6133874049999</v>
          </cell>
          <cell r="AB45">
            <v>1410.701027604</v>
          </cell>
          <cell r="AC45">
            <v>-3.4205704153860705</v>
          </cell>
          <cell r="AD45">
            <v>-11.974962976675874</v>
          </cell>
        </row>
        <row r="46">
          <cell r="Y46" t="str">
            <v>Gastos de Personal</v>
          </cell>
          <cell r="Z46">
            <v>398.89649835734997</v>
          </cell>
          <cell r="AA46">
            <v>380.27551839099999</v>
          </cell>
          <cell r="AB46">
            <v>388.1</v>
          </cell>
          <cell r="AC46">
            <v>-4.668123195623652</v>
          </cell>
          <cell r="AD46">
            <v>2.0575822609108618</v>
          </cell>
        </row>
        <row r="47">
          <cell r="Y47" t="str">
            <v>Gastos Generales</v>
          </cell>
          <cell r="Z47">
            <v>272.74812604427001</v>
          </cell>
          <cell r="AA47">
            <v>243.24939164</v>
          </cell>
          <cell r="AB47">
            <v>197.762</v>
          </cell>
          <cell r="AC47">
            <v>-10.815375647890624</v>
          </cell>
          <cell r="AD47">
            <v>-18.699899446128786</v>
          </cell>
        </row>
        <row r="48">
          <cell r="Y48" t="str">
            <v>Transferencias</v>
          </cell>
          <cell r="Z48">
            <v>690.42139540237997</v>
          </cell>
          <cell r="AA48">
            <v>773.034085688</v>
          </cell>
          <cell r="AB48">
            <v>543.59169398799997</v>
          </cell>
          <cell r="AC48">
            <v>11.965546090510859</v>
          </cell>
          <cell r="AD48">
            <v>-29.680760001131958</v>
          </cell>
        </row>
        <row r="49">
          <cell r="Y49" t="str">
            <v>Operación Comercial</v>
          </cell>
          <cell r="Z49">
            <v>297.30740401700001</v>
          </cell>
          <cell r="AA49">
            <v>206.054391686</v>
          </cell>
          <cell r="AB49">
            <v>281.24733361599999</v>
          </cell>
          <cell r="AC49">
            <v>-30.693151632975201</v>
          </cell>
          <cell r="AD49">
            <v>36.491792926493027</v>
          </cell>
        </row>
        <row r="50">
          <cell r="Y50" t="str">
            <v>Operación Comercial</v>
          </cell>
          <cell r="Z50">
            <v>297.30740401700001</v>
          </cell>
          <cell r="AA50">
            <v>206.054391686</v>
          </cell>
          <cell r="AB50">
            <v>281.24733361599999</v>
          </cell>
          <cell r="AC50">
            <v>-30.693151632975201</v>
          </cell>
          <cell r="AD50">
            <v>36.491792926493027</v>
          </cell>
        </row>
        <row r="51">
          <cell r="Y51" t="str">
            <v>SERVICIO DE LA DEUDA</v>
          </cell>
          <cell r="Z51">
            <v>31.026147289999997</v>
          </cell>
          <cell r="AA51">
            <v>18.399635302</v>
          </cell>
          <cell r="AB51">
            <v>13.870000000000001</v>
          </cell>
          <cell r="AC51">
            <v>-40.696358042719773</v>
          </cell>
          <cell r="AD51">
            <v>-24.618071106592186</v>
          </cell>
        </row>
        <row r="52">
          <cell r="Y52" t="str">
            <v>Externa</v>
          </cell>
          <cell r="Z52">
            <v>9.5051620000000003</v>
          </cell>
          <cell r="AA52">
            <v>3.1066911350000002</v>
          </cell>
          <cell r="AB52">
            <v>3.8170000000000002</v>
          </cell>
          <cell r="AC52">
            <v>-67.315747643227965</v>
          </cell>
          <cell r="AD52">
            <v>22.863839182391075</v>
          </cell>
        </row>
        <row r="53">
          <cell r="Y53" t="str">
            <v>Interna</v>
          </cell>
          <cell r="Z53">
            <v>21.520985289999999</v>
          </cell>
          <cell r="AA53">
            <v>15.292944167</v>
          </cell>
          <cell r="AB53">
            <v>10.053000000000001</v>
          </cell>
          <cell r="AC53">
            <v>-28.939386552594026</v>
          </cell>
          <cell r="AD53">
            <v>-34.263802376961884</v>
          </cell>
        </row>
        <row r="54">
          <cell r="Y54" t="str">
            <v>Interna</v>
          </cell>
          <cell r="Z54">
            <v>21.520985289999999</v>
          </cell>
          <cell r="AA54">
            <v>15.292944167</v>
          </cell>
          <cell r="AB54">
            <v>10.053000000000001</v>
          </cell>
          <cell r="AC54">
            <v>-28.939386552594026</v>
          </cell>
          <cell r="AD54">
            <v>-34.263802376961884</v>
          </cell>
        </row>
        <row r="55">
          <cell r="Y55" t="str">
            <v>INVERSION</v>
          </cell>
          <cell r="Z55">
            <v>2235.8472710000001</v>
          </cell>
          <cell r="AA55">
            <v>2660.3020459999998</v>
          </cell>
          <cell r="AB55">
            <v>2333.1673000000001</v>
          </cell>
          <cell r="AC55">
            <v>18.984068388989694</v>
          </cell>
          <cell r="AD55">
            <v>-12.296902394668896</v>
          </cell>
        </row>
        <row r="56">
          <cell r="Y56" t="str">
            <v>INVERSION</v>
          </cell>
          <cell r="Z56">
            <v>2235.8472710000001</v>
          </cell>
          <cell r="AA56">
            <v>2660.3020459999998</v>
          </cell>
          <cell r="AB56">
            <v>2333.1673000000001</v>
          </cell>
          <cell r="AC56">
            <v>18.984068388989694</v>
          </cell>
          <cell r="AD56">
            <v>-12.296902394668896</v>
          </cell>
        </row>
        <row r="57">
          <cell r="Y57" t="str">
            <v>TOTAL CON DEUDA</v>
          </cell>
          <cell r="Z57">
            <v>3926.2468421109998</v>
          </cell>
          <cell r="AA57">
            <v>4281.3150687069992</v>
          </cell>
          <cell r="AB57">
            <v>3757.738327604</v>
          </cell>
          <cell r="AC57">
            <v>9.0434514403860522</v>
          </cell>
          <cell r="AD57">
            <v>-12.229343851143494</v>
          </cell>
        </row>
        <row r="58">
          <cell r="Y58" t="str">
            <v>TOTAL SIN DEUDA</v>
          </cell>
          <cell r="Z58">
            <v>3895.2206948209996</v>
          </cell>
          <cell r="AA58">
            <v>4262.915433404999</v>
          </cell>
          <cell r="AB58">
            <v>3743.8683276040001</v>
          </cell>
          <cell r="AC58">
            <v>9.439638146122963</v>
          </cell>
          <cell r="AD58">
            <v>-12.175871511164615</v>
          </cell>
        </row>
        <row r="62">
          <cell r="Y62" t="str">
            <v>TOTAL SIN DEUDA</v>
          </cell>
          <cell r="Z62">
            <v>3895.2206948209996</v>
          </cell>
          <cell r="AA62">
            <v>4262.915433404999</v>
          </cell>
          <cell r="AB62">
            <v>3743.8683276040001</v>
          </cell>
          <cell r="AC62">
            <v>9.439638146122963</v>
          </cell>
          <cell r="AD62">
            <v>-12.175871511164615</v>
          </cell>
        </row>
        <row r="63">
          <cell r="Y63" t="str">
            <v>CUADRO No. 1</v>
          </cell>
        </row>
        <row r="64">
          <cell r="Y64" t="str">
            <v>APROPIACIONES 1998 - 2000</v>
          </cell>
        </row>
        <row r="65">
          <cell r="Y65" t="str">
            <v>TOTAL</v>
          </cell>
        </row>
        <row r="66">
          <cell r="Y66" t="str">
            <v>Miles de millones de pesos</v>
          </cell>
        </row>
        <row r="68">
          <cell r="Y68" t="str">
            <v>Miles de millones de pesos</v>
          </cell>
        </row>
        <row r="69">
          <cell r="Z69" t="str">
            <v>1998</v>
          </cell>
          <cell r="AA69" t="str">
            <v>1999</v>
          </cell>
          <cell r="AB69" t="str">
            <v>2000</v>
          </cell>
          <cell r="AC69" t="str">
            <v>VARIACION  %</v>
          </cell>
        </row>
        <row r="70">
          <cell r="Y70" t="str">
            <v>CONCEPTO</v>
          </cell>
          <cell r="AC70" t="str">
            <v>99/98</v>
          </cell>
          <cell r="AD70" t="str">
            <v>2000/99</v>
          </cell>
        </row>
        <row r="71">
          <cell r="Z71" t="str">
            <v>(1)</v>
          </cell>
          <cell r="AA71" t="str">
            <v>(2)</v>
          </cell>
          <cell r="AB71" t="str">
            <v>(3)</v>
          </cell>
          <cell r="AC71" t="str">
            <v>(4)=(2/1)</v>
          </cell>
          <cell r="AD71" t="str">
            <v>(5)=(3/2)</v>
          </cell>
        </row>
        <row r="72">
          <cell r="Z72" t="str">
            <v>(1)</v>
          </cell>
          <cell r="AA72" t="str">
            <v>(2)</v>
          </cell>
          <cell r="AB72" t="str">
            <v>(3)</v>
          </cell>
          <cell r="AC72" t="str">
            <v>(4)=(2/1)</v>
          </cell>
          <cell r="AD72" t="str">
            <v>(5)=(3/2)</v>
          </cell>
        </row>
        <row r="73">
          <cell r="Y73" t="str">
            <v>FUNCIONAMIENTO</v>
          </cell>
          <cell r="Z73">
            <v>19166.990465664006</v>
          </cell>
          <cell r="AA73">
            <v>24146.516261246001</v>
          </cell>
          <cell r="AB73">
            <v>24159.488382104002</v>
          </cell>
          <cell r="AC73">
            <v>25.979695688284398</v>
          </cell>
          <cell r="AD73">
            <v>5.3722535862532617E-2</v>
          </cell>
        </row>
        <row r="74">
          <cell r="Y74" t="str">
            <v>FUNCIONAMIENTO</v>
          </cell>
          <cell r="Z74">
            <v>19166.990465664006</v>
          </cell>
          <cell r="AA74">
            <v>24146.516261246001</v>
          </cell>
          <cell r="AB74">
            <v>24159.488382104002</v>
          </cell>
          <cell r="AC74">
            <v>25.979695688284398</v>
          </cell>
          <cell r="AD74">
            <v>5.3722535862532617E-2</v>
          </cell>
        </row>
        <row r="75">
          <cell r="Y75" t="str">
            <v>Gastos de Personal</v>
          </cell>
          <cell r="Z75">
            <v>4883.7289875920023</v>
          </cell>
          <cell r="AA75">
            <v>5547.3378181580001</v>
          </cell>
          <cell r="AB75">
            <v>5764.4000000000005</v>
          </cell>
          <cell r="AC75">
            <v>13.588158398060513</v>
          </cell>
          <cell r="AD75">
            <v>3.9129072170707602</v>
          </cell>
        </row>
        <row r="76">
          <cell r="Y76" t="str">
            <v>Gastos Generales</v>
          </cell>
          <cell r="Z76">
            <v>1594.6370406764497</v>
          </cell>
          <cell r="AA76">
            <v>1523.9414520800001</v>
          </cell>
          <cell r="AB76">
            <v>1249.462</v>
          </cell>
          <cell r="AC76">
            <v>-4.433334156496227</v>
          </cell>
          <cell r="AD76">
            <v>-18.011154674306418</v>
          </cell>
        </row>
        <row r="77">
          <cell r="Y77" t="str">
            <v>Transferencias</v>
          </cell>
          <cell r="Z77">
            <v>12391.217033378554</v>
          </cell>
          <cell r="AA77">
            <v>16866.234299322001</v>
          </cell>
          <cell r="AB77">
            <v>16861.091693988001</v>
          </cell>
          <cell r="AC77">
            <v>36.114428904674753</v>
          </cell>
          <cell r="AD77">
            <v>-3.0490536552119085E-2</v>
          </cell>
        </row>
        <row r="78">
          <cell r="Y78" t="str">
            <v>Operación Comercial</v>
          </cell>
          <cell r="Z78">
            <v>297.40740401700003</v>
          </cell>
          <cell r="AA78">
            <v>209.00269168599999</v>
          </cell>
          <cell r="AB78">
            <v>284.53468811599998</v>
          </cell>
          <cell r="AC78">
            <v>-29.72512154604825</v>
          </cell>
          <cell r="AD78">
            <v>36.139245777502829</v>
          </cell>
        </row>
        <row r="79">
          <cell r="Y79" t="str">
            <v>Operación Comercial</v>
          </cell>
          <cell r="Z79">
            <v>297.40740401700003</v>
          </cell>
          <cell r="AA79">
            <v>209.00269168599999</v>
          </cell>
          <cell r="AB79">
            <v>284.53468811599998</v>
          </cell>
          <cell r="AC79">
            <v>-29.72512154604825</v>
          </cell>
          <cell r="AD79">
            <v>36.139245777502829</v>
          </cell>
        </row>
        <row r="80">
          <cell r="Y80" t="str">
            <v>SERVICIO DE LA DEUDA</v>
          </cell>
          <cell r="Z80">
            <v>11320.595227289999</v>
          </cell>
          <cell r="AA80">
            <v>13663.999635302</v>
          </cell>
          <cell r="AB80">
            <v>14944.17</v>
          </cell>
          <cell r="AC80">
            <v>20.700363902799658</v>
          </cell>
          <cell r="AD80">
            <v>9.3689285631315613</v>
          </cell>
        </row>
        <row r="81">
          <cell r="Y81" t="str">
            <v>Externa</v>
          </cell>
          <cell r="Z81">
            <v>2585.6198140000001</v>
          </cell>
          <cell r="AA81">
            <v>3950.8066911349997</v>
          </cell>
          <cell r="AB81">
            <v>4195.1170000000002</v>
          </cell>
          <cell r="AC81">
            <v>52.799211614294947</v>
          </cell>
          <cell r="AD81">
            <v>6.1838082185391441</v>
          </cell>
        </row>
        <row r="82">
          <cell r="Y82" t="str">
            <v>Interna   2/</v>
          </cell>
          <cell r="Z82">
            <v>8734.9754132899998</v>
          </cell>
          <cell r="AA82">
            <v>9713.192944167</v>
          </cell>
          <cell r="AB82">
            <v>10749.053</v>
          </cell>
          <cell r="AC82">
            <v>11.198858435121316</v>
          </cell>
          <cell r="AD82">
            <v>10.664464937403073</v>
          </cell>
        </row>
        <row r="86">
          <cell r="Y86" t="str">
            <v>Interna   2/</v>
          </cell>
          <cell r="Z86">
            <v>8734.9754132899998</v>
          </cell>
          <cell r="AA86">
            <v>9713.192944167</v>
          </cell>
          <cell r="AB86">
            <v>10749.053</v>
          </cell>
          <cell r="AC86">
            <v>11.198858435121316</v>
          </cell>
          <cell r="AD86">
            <v>10.664464937403073</v>
          </cell>
        </row>
        <row r="87">
          <cell r="Y87" t="str">
            <v xml:space="preserve">INVERSION </v>
          </cell>
          <cell r="Z87">
            <v>7309.6402225019992</v>
          </cell>
          <cell r="AA87">
            <v>7807.5020459999996</v>
          </cell>
          <cell r="AB87">
            <v>5499.4673000000003</v>
          </cell>
          <cell r="AC87">
            <v>6.8110304795218513</v>
          </cell>
          <cell r="AD87">
            <v>-29.561756531110607</v>
          </cell>
        </row>
        <row r="88">
          <cell r="Y88" t="str">
            <v>INVERSION</v>
          </cell>
          <cell r="Z88">
            <v>7309.6402225019992</v>
          </cell>
          <cell r="AA88">
            <v>7807.5020459999996</v>
          </cell>
          <cell r="AB88">
            <v>5499.4673000000003</v>
          </cell>
          <cell r="AC88">
            <v>6.8110304795218513</v>
          </cell>
          <cell r="AD88">
            <v>-29.561756531110607</v>
          </cell>
        </row>
        <row r="89">
          <cell r="Y89" t="str">
            <v>TOTAL CON DEUDA</v>
          </cell>
          <cell r="Z89">
            <v>37797.225915456002</v>
          </cell>
          <cell r="AA89">
            <v>45618.017942548002</v>
          </cell>
          <cell r="AB89">
            <v>44603.125682104001</v>
          </cell>
          <cell r="AC89">
            <v>20.691444511259572</v>
          </cell>
          <cell r="AD89">
            <v>-2.2247618511662903</v>
          </cell>
        </row>
        <row r="90">
          <cell r="Y90" t="str">
            <v>TOTAL SIN DEUDA</v>
          </cell>
          <cell r="Z90">
            <v>26476.630688166002</v>
          </cell>
          <cell r="AA90">
            <v>31954.018307246002</v>
          </cell>
          <cell r="AB90">
            <v>29658.955682104002</v>
          </cell>
          <cell r="AC90">
            <v>20.687630853000382</v>
          </cell>
          <cell r="AD90">
            <v>-7.182391281980216</v>
          </cell>
        </row>
        <row r="91">
          <cell r="Y91" t="str">
            <v>TOTAL SIN DEUDA</v>
          </cell>
          <cell r="Z91">
            <v>26476.630688166002</v>
          </cell>
          <cell r="AA91">
            <v>31954.018307246002</v>
          </cell>
          <cell r="AB91">
            <v>29658.955682104002</v>
          </cell>
          <cell r="AC91">
            <v>20.687630853000382</v>
          </cell>
          <cell r="AD91">
            <v>-7.182391281980216</v>
          </cell>
        </row>
        <row r="92">
          <cell r="Y92" t="str">
            <v xml:space="preserve">  1/  Incluye adición por $1.3 mil milllones, traslados por $1.1 mil millones y reducción participación municipios por $223.8 millones</v>
          </cell>
        </row>
        <row r="93">
          <cell r="Y93" t="str">
            <v xml:space="preserve">   2/ Icluye el valor del déficit fiscal por $1.046.6 mil millones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carbocol"/>
      <sheetName val="CODE LIST"/>
      <sheetName val="RESUOPE"/>
    </sheetNames>
    <sheetDataSet>
      <sheetData sheetId="0" refreshError="1">
        <row r="3">
          <cell r="B3" t="str">
            <v>Cuadro No. 1a</v>
          </cell>
        </row>
        <row r="4">
          <cell r="B4" t="str">
            <v>COMPOSICION INGRESOS CORRIENTES 1999</v>
          </cell>
        </row>
        <row r="5">
          <cell r="B5" t="str">
            <v>RECURSOS NACION</v>
          </cell>
        </row>
        <row r="6">
          <cell r="B6" t="str">
            <v>Miles de millones de pesos</v>
          </cell>
        </row>
        <row r="9">
          <cell r="C9" t="str">
            <v>CONCEPTO</v>
          </cell>
          <cell r="E9" t="str">
            <v>VALOR</v>
          </cell>
        </row>
        <row r="12">
          <cell r="B12" t="str">
            <v xml:space="preserve">  TOTAL INGRESOS CORRIENTES</v>
          </cell>
          <cell r="E12">
            <v>17813.984</v>
          </cell>
        </row>
        <row r="14">
          <cell r="B14" t="str">
            <v>1.1.  INGRESOS TRIBUTARIOS</v>
          </cell>
          <cell r="E14">
            <v>17369.627000000462</v>
          </cell>
        </row>
        <row r="16">
          <cell r="B16" t="str">
            <v xml:space="preserve">        1.1.1. IMPUESTOS DIRECTOS</v>
          </cell>
          <cell r="E16">
            <v>6285.366</v>
          </cell>
        </row>
        <row r="17">
          <cell r="D17" t="str">
            <v>IMPUESTO SOBRE LA RENTA Y COMPLEMENTARIOS</v>
          </cell>
          <cell r="E17">
            <v>6285.366</v>
          </cell>
        </row>
        <row r="19">
          <cell r="B19" t="str">
            <v xml:space="preserve">        1.1.2. IMPUESTOS INDIRECTOS</v>
          </cell>
          <cell r="E19">
            <v>11084.261000000462</v>
          </cell>
        </row>
        <row r="20">
          <cell r="D20" t="str">
            <v>IMPUESTOS SOBRE ADUANAS Y RECARGOS</v>
          </cell>
          <cell r="E20">
            <v>1646.4300000004641</v>
          </cell>
        </row>
        <row r="21">
          <cell r="D21" t="str">
            <v>IMPUESTO A LAS VENTAS</v>
          </cell>
          <cell r="E21">
            <v>8117.9189999999999</v>
          </cell>
        </row>
        <row r="22">
          <cell r="D22" t="str">
            <v>INTERNAS</v>
          </cell>
          <cell r="E22">
            <v>5452.433</v>
          </cell>
        </row>
        <row r="23">
          <cell r="D23" t="str">
            <v>EXTERNAS</v>
          </cell>
          <cell r="E23">
            <v>2665.4859999999999</v>
          </cell>
        </row>
        <row r="24">
          <cell r="D24" t="str">
            <v>IMPUESTO A LA GASOLINA Y ACPM</v>
          </cell>
          <cell r="E24">
            <v>917.32399999999996</v>
          </cell>
        </row>
        <row r="25">
          <cell r="D25" t="str">
            <v>IMPUESTO DE TIMBRE NACIONAL</v>
          </cell>
          <cell r="E25">
            <v>371.608</v>
          </cell>
        </row>
        <row r="26">
          <cell r="D26" t="str">
            <v>IMPUESTO DE TIMBRE NACIONAL SOBRE SALIDAS AL EXT.</v>
          </cell>
          <cell r="E26">
            <v>27.666</v>
          </cell>
        </row>
        <row r="27">
          <cell r="D27" t="str">
            <v>IMPUESTO AL ORO Y AL PLATINO</v>
          </cell>
          <cell r="E27">
            <v>3.3140000000000001</v>
          </cell>
        </row>
        <row r="29">
          <cell r="B29" t="str">
            <v>1.2</v>
          </cell>
          <cell r="C29" t="str">
            <v>INGRESOS NO TRIBUTARIOS</v>
          </cell>
          <cell r="E29">
            <v>444.35699999953806</v>
          </cell>
        </row>
        <row r="31">
          <cell r="C31" t="str">
            <v>1.2.1.</v>
          </cell>
          <cell r="D31" t="str">
            <v>TASAS Y MULTAS</v>
          </cell>
          <cell r="E31">
            <v>444.35699999953806</v>
          </cell>
        </row>
        <row r="32">
          <cell r="D32" t="str">
            <v>OTRAS TASAS, MULTAS Y CONTRIBUCIONES NO ESPECIFICADAS</v>
          </cell>
          <cell r="E32">
            <v>60.326000000000001</v>
          </cell>
        </row>
        <row r="33">
          <cell r="D33" t="str">
            <v>CONTRIBUCION ESPECIAL POR EXPLOTACION O EXPORTACION</v>
          </cell>
        </row>
        <row r="34">
          <cell r="D34" t="str">
            <v>DE PETROLEO CRUDO, GAS LIBRE, CARBON Y FERRONIQUEL</v>
          </cell>
          <cell r="E34">
            <v>34.844999999538061</v>
          </cell>
        </row>
        <row r="35">
          <cell r="D35" t="str">
            <v>FONDO DE RECURSOS DEL SUPERAVIT DE LA NACION</v>
          </cell>
          <cell r="E35">
            <v>151.52000000000001</v>
          </cell>
        </row>
        <row r="36">
          <cell r="D36" t="str">
            <v>CONCESION SOCIEDADES PORTUARIAS</v>
          </cell>
          <cell r="E36">
            <v>17.763999999999999</v>
          </cell>
        </row>
        <row r="37">
          <cell r="D37" t="str">
            <v xml:space="preserve"> CONCESION LARGA DISTANCIA</v>
          </cell>
          <cell r="E37">
            <v>179.90199999999999</v>
          </cell>
        </row>
        <row r="50">
          <cell r="B50" t="str">
            <v>Cuadro No. 1c</v>
          </cell>
        </row>
        <row r="51">
          <cell r="B51" t="str">
            <v>COMPOSICION DE LAS RENTAS PARAFISCALES Y LOS FINDOS ESPECIALES 1999</v>
          </cell>
        </row>
        <row r="52">
          <cell r="B52" t="str">
            <v>(Miles de millones de pesos)</v>
          </cell>
        </row>
        <row r="55">
          <cell r="C55" t="str">
            <v>CONCEPTO</v>
          </cell>
          <cell r="E55" t="str">
            <v>VALOR</v>
          </cell>
        </row>
        <row r="57">
          <cell r="B57">
            <v>3</v>
          </cell>
          <cell r="C57" t="str">
            <v>RENTAS PARAFISCALES</v>
          </cell>
          <cell r="E57">
            <v>495.72143714800001</v>
          </cell>
        </row>
        <row r="58">
          <cell r="D58" t="str">
            <v>FONDO DE PRESTACIONES SOCIALES DEL MAGISTERIO</v>
          </cell>
          <cell r="E58">
            <v>495.72143714800001</v>
          </cell>
        </row>
        <row r="60">
          <cell r="B60">
            <v>4</v>
          </cell>
          <cell r="C60" t="str">
            <v>FONDOS ESPECIALES</v>
          </cell>
          <cell r="E60">
            <v>2306.8786946720002</v>
          </cell>
        </row>
        <row r="61">
          <cell r="D61" t="str">
            <v>CONTRIB. ENTIDADES FISCALIZADAS POR LA CONTRALORIA</v>
          </cell>
          <cell r="E61">
            <v>121.624162707</v>
          </cell>
        </row>
        <row r="62">
          <cell r="D62" t="str">
            <v>CONTRIB. SUPERINTENDENCIA DEL SUBSIDIO FAMILIAR</v>
          </cell>
          <cell r="E62">
            <v>4.0627209999999998</v>
          </cell>
        </row>
        <row r="63">
          <cell r="D63" t="str">
            <v>CONTRIBUCIONES SUPERBANCARIA</v>
          </cell>
          <cell r="E63">
            <v>53.962781024000002</v>
          </cell>
        </row>
        <row r="64">
          <cell r="D64" t="str">
            <v>SUPERINTENDENCIA INDUSTRIA Y COMERCIO</v>
          </cell>
          <cell r="E64">
            <v>11.383514219</v>
          </cell>
        </row>
        <row r="65">
          <cell r="D65" t="str">
            <v>SUPERINTENDENCIA NACIONAL DE VALORES</v>
          </cell>
          <cell r="E65">
            <v>1.8920870000000001</v>
          </cell>
        </row>
        <row r="66">
          <cell r="D66" t="str">
            <v>CONTRIB. ENTIDADES CONTROLADAS POR SUPERPUERTOS</v>
          </cell>
          <cell r="E66">
            <v>19.847386159999999</v>
          </cell>
        </row>
        <row r="67">
          <cell r="D67" t="str">
            <v>CONTRIBUCION PARA LA DESCENTRALIZACIÓN</v>
          </cell>
          <cell r="E67">
            <v>206.59715109500002</v>
          </cell>
        </row>
        <row r="68">
          <cell r="D68" t="str">
            <v>FINANCIACION SECTOR JUSTICIA</v>
          </cell>
          <cell r="E68">
            <v>101.174956967</v>
          </cell>
        </row>
        <row r="69">
          <cell r="D69" t="str">
            <v>FONDO DE DEFENSA NACIONAL</v>
          </cell>
          <cell r="E69">
            <v>20.97</v>
          </cell>
        </row>
        <row r="70">
          <cell r="D70" t="str">
            <v>FONDO DE ESTUPEFACIENTES-MIN SALUD</v>
          </cell>
          <cell r="E70">
            <v>3.1355578780000002</v>
          </cell>
        </row>
        <row r="71">
          <cell r="D71" t="str">
            <v xml:space="preserve">FONDOS INTERNOS DEL MINISTERIO DE DEFENSA </v>
          </cell>
          <cell r="E71">
            <v>95.972661884999994</v>
          </cell>
        </row>
        <row r="72">
          <cell r="D72" t="str">
            <v xml:space="preserve">FONDOS INTERNOS DE LA POLICIA </v>
          </cell>
          <cell r="E72">
            <v>39.214421839000003</v>
          </cell>
        </row>
        <row r="73">
          <cell r="D73" t="str">
            <v>FONDO ROTATORIO MINISTERIO DE MINAS Y ENERGIA</v>
          </cell>
          <cell r="E73">
            <v>0.91249999999999998</v>
          </cell>
        </row>
        <row r="74">
          <cell r="D74" t="str">
            <v>FONDO NACIONAL DE REGALIAS</v>
          </cell>
          <cell r="E74">
            <v>523.853985201</v>
          </cell>
        </row>
        <row r="75">
          <cell r="D75" t="str">
            <v>ESCUELAS INDUSTRIALES E INSTITUTOS TECNICOS</v>
          </cell>
          <cell r="E75">
            <v>44.205705342000002</v>
          </cell>
        </row>
        <row r="76">
          <cell r="D76" t="str">
            <v>FONDO DE SOLIDARIDAD Y GARANTIA DEL SECTOR SALUD</v>
          </cell>
          <cell r="E76">
            <v>565.16685100000007</v>
          </cell>
        </row>
        <row r="77">
          <cell r="D77" t="str">
            <v>FONDO DE SOLIDARIDAD PENSIONAL</v>
          </cell>
          <cell r="E77">
            <v>150.3399</v>
          </cell>
        </row>
        <row r="78">
          <cell r="D78" t="str">
            <v>COMISION DE REGULACION DE TELECOMUNICACIONES</v>
          </cell>
          <cell r="E78">
            <v>4.8886301080000001</v>
          </cell>
        </row>
        <row r="79">
          <cell r="D79" t="str">
            <v>COMISION DE REGULACION DE ENERGIA Y GAS</v>
          </cell>
          <cell r="E79">
            <v>4.2288485199999997</v>
          </cell>
        </row>
        <row r="80">
          <cell r="D80" t="str">
            <v>COMISION DE REGULACION DE AGUA POTABLE</v>
          </cell>
          <cell r="E80">
            <v>3.189125642</v>
          </cell>
        </row>
        <row r="81">
          <cell r="D81" t="str">
            <v>FONDO DE RIESGOS PROFESIONALES ( ART. 87 DTO 1295 DE 1994 )</v>
          </cell>
          <cell r="E81">
            <v>7.032</v>
          </cell>
        </row>
        <row r="82">
          <cell r="D82" t="str">
            <v>INSTITUTO DE ESTUDIOS DEL MINISTERIO PUBLICO</v>
          </cell>
          <cell r="E82">
            <v>0.86231804400000001</v>
          </cell>
        </row>
        <row r="83">
          <cell r="D83" t="str">
            <v>FONDO BIENESTAR DE LA CONTRALORIA</v>
          </cell>
          <cell r="E83">
            <v>2.4324832540000001</v>
          </cell>
        </row>
        <row r="84">
          <cell r="D84" t="str">
            <v>FONDO SALUD FUERZAS MILITARES</v>
          </cell>
          <cell r="E84">
            <v>124.08699589999999</v>
          </cell>
        </row>
        <row r="85">
          <cell r="D85" t="str">
            <v>FONDO SALUD POLICIA</v>
          </cell>
          <cell r="E85">
            <v>139.621849887</v>
          </cell>
        </row>
        <row r="86">
          <cell r="D86" t="str">
            <v>FONDO DE COMPENSACIÓN AMBIENTAL</v>
          </cell>
          <cell r="E86">
            <v>18.425099999999997</v>
          </cell>
        </row>
        <row r="87">
          <cell r="D87" t="str">
            <v>PENSIONES EPSA-CVC</v>
          </cell>
          <cell r="E87">
            <v>10.965</v>
          </cell>
        </row>
        <row r="88">
          <cell r="D88" t="str">
            <v>FONDO DE SEGURIDAD Y CONVIVENCIA CIUDADANA</v>
          </cell>
          <cell r="E88">
            <v>26.83</v>
          </cell>
        </row>
      </sheetData>
      <sheetData sheetId="1" refreshError="1">
        <row r="3">
          <cell r="B3" t="str">
            <v>Cuadro No. 1a</v>
          </cell>
          <cell r="L3" t="str">
            <v>Cuadro No. 1b</v>
          </cell>
        </row>
        <row r="4">
          <cell r="L4" t="str">
            <v>DETALLE DE OTROS RECURSOS DE CAPITAL 1999</v>
          </cell>
        </row>
        <row r="5">
          <cell r="L5" t="str">
            <v>Miles de millones de pesos</v>
          </cell>
        </row>
        <row r="8">
          <cell r="M8" t="str">
            <v>INGRESOS</v>
          </cell>
          <cell r="N8" t="str">
            <v>INGRESOS</v>
          </cell>
          <cell r="O8" t="str">
            <v>TOTAL</v>
          </cell>
        </row>
        <row r="9">
          <cell r="M9" t="str">
            <v>NACION</v>
          </cell>
          <cell r="N9" t="str">
            <v>PROPIOS</v>
          </cell>
        </row>
        <row r="10">
          <cell r="M10" t="str">
            <v>(1)</v>
          </cell>
          <cell r="N10" t="str">
            <v>(2)</v>
          </cell>
          <cell r="O10" t="str">
            <v>(3)=(1+2)</v>
          </cell>
        </row>
        <row r="12">
          <cell r="L12" t="str">
            <v>RECUPERACION DE CARTERA</v>
          </cell>
          <cell r="M12">
            <v>214.023</v>
          </cell>
          <cell r="N12">
            <v>4.1718000000000002</v>
          </cell>
          <cell r="O12">
            <v>218.19479999999999</v>
          </cell>
        </row>
        <row r="13">
          <cell r="L13" t="str">
            <v>RENDIMIENTOS FINANCIEROS</v>
          </cell>
          <cell r="M13">
            <v>179.5</v>
          </cell>
          <cell r="N13">
            <v>304.98999335500002</v>
          </cell>
          <cell r="O13">
            <v>484.48999335500002</v>
          </cell>
        </row>
        <row r="14">
          <cell r="L14" t="str">
            <v>DONACIONES</v>
          </cell>
          <cell r="M14">
            <v>2.27</v>
          </cell>
          <cell r="N14">
            <v>19.017399999999999</v>
          </cell>
          <cell r="O14">
            <v>21.287399999999998</v>
          </cell>
        </row>
        <row r="15">
          <cell r="L15" t="str">
            <v>DIFERENCIAL CAMBIARIO</v>
          </cell>
          <cell r="N15">
            <v>0.79829651400000001</v>
          </cell>
          <cell r="O15">
            <v>0.79829651400000001</v>
          </cell>
        </row>
        <row r="16">
          <cell r="L16" t="str">
            <v>ENAJENACION DE ACTIVOS</v>
          </cell>
          <cell r="M16">
            <v>2162.6</v>
          </cell>
          <cell r="N16">
            <v>10.184663788</v>
          </cell>
          <cell r="O16">
            <v>2172.7846637879998</v>
          </cell>
        </row>
        <row r="17">
          <cell r="L17" t="str">
            <v>REINTEGROS Y OTROS RECURSOS NO APROPIADOS</v>
          </cell>
          <cell r="M17">
            <v>190</v>
          </cell>
          <cell r="O17">
            <v>190</v>
          </cell>
        </row>
        <row r="18">
          <cell r="L18" t="str">
            <v xml:space="preserve">SUPERAVIT </v>
          </cell>
          <cell r="M18">
            <v>335.01</v>
          </cell>
          <cell r="N18">
            <v>0.52547999999999995</v>
          </cell>
          <cell r="O18">
            <v>335.53548000000001</v>
          </cell>
        </row>
        <row r="19">
          <cell r="L19" t="str">
            <v xml:space="preserve">EXCEDENTES FINANCIEROS ENTIDADES DESCENTRALIZADAS </v>
          </cell>
          <cell r="M19">
            <v>1063.3</v>
          </cell>
          <cell r="O19">
            <v>1063.3</v>
          </cell>
        </row>
        <row r="20">
          <cell r="L20" t="str">
            <v>OTROS RECURSOS DEL BALANCE</v>
          </cell>
          <cell r="N20">
            <v>158.78009</v>
          </cell>
          <cell r="O20">
            <v>158.78009</v>
          </cell>
        </row>
        <row r="22">
          <cell r="L22" t="str">
            <v>TOTAL</v>
          </cell>
          <cell r="M22">
            <v>4146.7030000000004</v>
          </cell>
          <cell r="N22">
            <v>498.46772365700008</v>
          </cell>
          <cell r="O22">
            <v>4645.1707236570001</v>
          </cell>
        </row>
      </sheetData>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TECHOS"/>
      <sheetName val="Recorte"/>
      <sheetName val="anual1"/>
      <sheetName val="apacdo"/>
    </sheetNames>
    <sheetDataSet>
      <sheetData sheetId="0">
        <row r="3">
          <cell r="F3" t="str">
            <v>ACTUALIZACIÓN CATASTRAL Y CARTOGRÁFICA</v>
          </cell>
        </row>
        <row r="4">
          <cell r="A4" t="str">
            <v>AGROPECUARIO</v>
          </cell>
          <cell r="B4" t="str">
            <v>ACCION SOCIAL</v>
          </cell>
        </row>
        <row r="5">
          <cell r="A5" t="str">
            <v>ACCIÓN SOCIAL</v>
          </cell>
          <cell r="B5" t="str">
            <v>AEROCIVIL</v>
          </cell>
        </row>
        <row r="6">
          <cell r="A6" t="str">
            <v>AMBIENTE, VIV. Y DLLO TERR</v>
          </cell>
          <cell r="B6" t="str">
            <v>AGENCIA LOGÍSTICA</v>
          </cell>
        </row>
        <row r="7">
          <cell r="A7" t="str">
            <v>AUDITORÍA</v>
          </cell>
          <cell r="B7" t="str">
            <v>ANH</v>
          </cell>
        </row>
        <row r="8">
          <cell r="A8" t="str">
            <v>AUDIENCIA</v>
          </cell>
          <cell r="B8" t="str">
            <v>ANTROPOLOGIA E HISTORIA</v>
          </cell>
        </row>
        <row r="9">
          <cell r="A9" t="str">
            <v>COMERCIO, IND. Y TURISMO</v>
          </cell>
          <cell r="B9" t="str">
            <v>ARCHIVO GENERAL</v>
          </cell>
        </row>
        <row r="10">
          <cell r="A10" t="str">
            <v>COMUNICACIONES</v>
          </cell>
          <cell r="B10" t="str">
            <v>ARMADA</v>
          </cell>
        </row>
        <row r="11">
          <cell r="A11" t="str">
            <v>CONGRESO</v>
          </cell>
          <cell r="B11" t="str">
            <v>ARTESANIAS DE COLOMBIA S.A.</v>
          </cell>
        </row>
        <row r="12">
          <cell r="A12" t="str">
            <v>CONTRALORÍA</v>
          </cell>
          <cell r="B12" t="str">
            <v xml:space="preserve">AUDITORIA </v>
          </cell>
        </row>
        <row r="13">
          <cell r="A13" t="str">
            <v>DANE</v>
          </cell>
          <cell r="B13" t="str">
            <v>BIBLIOTECA DE MEDELLIN</v>
          </cell>
        </row>
        <row r="14">
          <cell r="A14" t="str">
            <v>DEFENSA</v>
          </cell>
          <cell r="B14" t="str">
            <v>C.D.A.</v>
          </cell>
        </row>
        <row r="15">
          <cell r="A15" t="str">
            <v>DEFENSORÍA</v>
          </cell>
          <cell r="B15" t="str">
            <v>C.S.B.</v>
          </cell>
        </row>
        <row r="16">
          <cell r="A16" t="str">
            <v>TRANSPORTE</v>
          </cell>
          <cell r="B16" t="str">
            <v>CAMARA</v>
          </cell>
        </row>
        <row r="17">
          <cell r="B17" t="str">
            <v>CORPOURABA</v>
          </cell>
        </row>
        <row r="18">
          <cell r="B18" t="str">
            <v>CREG</v>
          </cell>
        </row>
        <row r="19">
          <cell r="B19" t="str">
            <v xml:space="preserve">DANSOCIAL </v>
          </cell>
        </row>
        <row r="20">
          <cell r="B20" t="str">
            <v>DEFENSA CIVIL</v>
          </cell>
        </row>
        <row r="21">
          <cell r="B21" t="str">
            <v>DEFENSORIA</v>
          </cell>
        </row>
        <row r="22">
          <cell r="B22" t="str">
            <v>DIR. GRAL. COMERCIO EXTERIOR</v>
          </cell>
        </row>
        <row r="23">
          <cell r="B23" t="str">
            <v>DNP</v>
          </cell>
        </row>
        <row r="24">
          <cell r="B24" t="str">
            <v>EJERCITO</v>
          </cell>
        </row>
        <row r="25">
          <cell r="B25" t="str">
            <v>ESAP</v>
          </cell>
        </row>
        <row r="26">
          <cell r="B26" t="str">
            <v>FONDO CONGRESO-PENSIONES</v>
          </cell>
        </row>
        <row r="27">
          <cell r="B27" t="str">
            <v>FONDO NAL. REGALIAS</v>
          </cell>
        </row>
        <row r="28">
          <cell r="B28" t="str">
            <v>FONFAC</v>
          </cell>
        </row>
        <row r="29">
          <cell r="B29" t="str">
            <v>FONREGISTRADURIA</v>
          </cell>
        </row>
        <row r="30">
          <cell r="B30" t="str">
            <v>FONRELACIONES</v>
          </cell>
        </row>
        <row r="31">
          <cell r="B31" t="str">
            <v>FONVIVIENDA</v>
          </cell>
        </row>
        <row r="32">
          <cell r="B32" t="str">
            <v>FUERZA AEREA</v>
          </cell>
        </row>
        <row r="33">
          <cell r="B33" t="str">
            <v>FUNPUBLICA</v>
          </cell>
        </row>
        <row r="34">
          <cell r="B34" t="str">
            <v>HOSPITAL MILITAR</v>
          </cell>
        </row>
        <row r="35">
          <cell r="B35" t="str">
            <v>ICA</v>
          </cell>
        </row>
        <row r="36">
          <cell r="B36" t="str">
            <v>ICBF</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1" refreshError="1"/>
      <sheetData sheetId="2" refreshError="1"/>
      <sheetData sheetId="3" refreshError="1"/>
      <sheetData sheetId="4">
        <row r="3">
          <cell r="F3" t="str">
            <v>ACTUALIZACIÓN CATASTRAL Y CARTOGRÁFICA</v>
          </cell>
        </row>
      </sheetData>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97"/>
  <sheetViews>
    <sheetView showGridLines="0" tabSelected="1" zoomScaleNormal="100" zoomScaleSheetLayoutView="20" zoomScalePageLayoutView="35" workbookViewId="0">
      <pane xSplit="4" ySplit="9" topLeftCell="E10" activePane="bottomRight" state="frozen"/>
      <selection pane="topRight" activeCell="E1" sqref="E1"/>
      <selection pane="bottomLeft" activeCell="A10" sqref="A10"/>
      <selection pane="bottomRight" activeCell="B3" sqref="B3"/>
    </sheetView>
  </sheetViews>
  <sheetFormatPr baseColWidth="10" defaultColWidth="10.85546875" defaultRowHeight="33.75" customHeight="1"/>
  <cols>
    <col min="1" max="1" width="1.42578125" style="14" customWidth="1"/>
    <col min="2" max="2" width="40.7109375" style="17" customWidth="1"/>
    <col min="3" max="3" width="14.7109375" style="18" customWidth="1"/>
    <col min="4" max="4" width="37" style="17" customWidth="1"/>
    <col min="5" max="5" width="14.42578125" style="17" customWidth="1"/>
    <col min="6" max="6" width="17.42578125" style="17" customWidth="1"/>
    <col min="7" max="7" width="11.140625" style="17" customWidth="1"/>
    <col min="8" max="8" width="18.85546875" style="17" customWidth="1"/>
    <col min="9" max="10" width="14.42578125" style="17" customWidth="1"/>
    <col min="11" max="11" width="12.7109375" style="17" customWidth="1"/>
    <col min="12" max="12" width="13.140625" style="17" customWidth="1"/>
    <col min="13" max="13" width="12.85546875" style="17" customWidth="1"/>
    <col min="14" max="14" width="24.42578125" style="17" customWidth="1"/>
    <col min="15" max="15" width="62.85546875" style="17" customWidth="1"/>
    <col min="16" max="16" width="16.28515625" style="17" customWidth="1"/>
    <col min="17" max="22" width="12.42578125" style="17" customWidth="1"/>
    <col min="23" max="24" width="11.28515625" style="19" customWidth="1"/>
    <col min="25" max="26" width="15.28515625" style="19" customWidth="1"/>
    <col min="27" max="30" width="15.28515625" style="17" customWidth="1"/>
    <col min="31" max="50" width="12.28515625" style="17" customWidth="1"/>
    <col min="51" max="51" width="14.140625" style="17" customWidth="1"/>
    <col min="52" max="52" width="16.28515625" style="17" bestFit="1" customWidth="1"/>
    <col min="53" max="53" width="19" style="17" customWidth="1"/>
    <col min="54" max="54" width="14.140625" style="17" customWidth="1"/>
    <col min="55" max="55" width="15.28515625" style="17" customWidth="1"/>
    <col min="56" max="56" width="14.140625" style="17" customWidth="1"/>
    <col min="57" max="57" width="9.85546875" style="17" customWidth="1"/>
    <col min="58" max="59" width="15.28515625" style="17" customWidth="1"/>
    <col min="60" max="60" width="19" style="17" customWidth="1"/>
    <col min="61" max="61" width="14.140625" style="17" customWidth="1"/>
    <col min="62" max="62" width="15.28515625" style="17" customWidth="1"/>
    <col min="63" max="63" width="14.140625" style="17" customWidth="1"/>
    <col min="64" max="64" width="9.85546875" style="17" customWidth="1"/>
    <col min="65" max="66" width="15.28515625" style="17" customWidth="1"/>
    <col min="67" max="16384" width="10.85546875" style="17"/>
  </cols>
  <sheetData>
    <row r="1" spans="1:66" s="14" customFormat="1" ht="9" customHeight="1" thickBot="1">
      <c r="C1" s="15"/>
      <c r="W1" s="16"/>
      <c r="X1" s="16"/>
      <c r="Y1" s="16"/>
      <c r="Z1" s="16"/>
    </row>
    <row r="2" spans="1:66" ht="53.25" customHeight="1" thickBot="1">
      <c r="B2" s="38"/>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21" customHeight="1">
      <c r="B3" s="121" t="s">
        <v>0</v>
      </c>
      <c r="C3" s="123" t="s">
        <v>214</v>
      </c>
      <c r="D3" s="122"/>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row>
    <row r="4" spans="1:66" ht="21" customHeight="1">
      <c r="B4" s="49" t="s">
        <v>1</v>
      </c>
      <c r="C4" s="50">
        <v>4106</v>
      </c>
      <c r="D4" s="50"/>
      <c r="E4" s="57"/>
      <c r="F4" s="58"/>
      <c r="G4" s="65" t="s">
        <v>2</v>
      </c>
      <c r="H4" s="50"/>
      <c r="I4" s="56">
        <v>44774</v>
      </c>
      <c r="J4" s="59"/>
      <c r="K4" s="65" t="s">
        <v>3</v>
      </c>
      <c r="L4" s="50"/>
      <c r="M4" s="50"/>
      <c r="N4" s="56"/>
      <c r="O4" s="56"/>
      <c r="P4" s="56"/>
      <c r="Q4" s="56"/>
      <c r="R4" s="55"/>
      <c r="S4" s="60" t="s">
        <v>4</v>
      </c>
      <c r="T4" s="60"/>
      <c r="U4" s="60"/>
      <c r="V4" s="50"/>
      <c r="W4" s="124" t="s">
        <v>5</v>
      </c>
      <c r="X4" s="124"/>
      <c r="Y4" s="124"/>
      <c r="Z4" s="59"/>
      <c r="AA4" s="62" t="s">
        <v>6</v>
      </c>
      <c r="AB4" s="125" t="s">
        <v>204</v>
      </c>
      <c r="AC4" s="61"/>
      <c r="AD4" s="61"/>
      <c r="AE4" s="61"/>
      <c r="AF4" s="61"/>
      <c r="AG4" s="61"/>
      <c r="AH4" s="61"/>
      <c r="AI4" s="61"/>
      <c r="AJ4" s="61"/>
      <c r="AK4" s="61"/>
      <c r="AL4" s="61"/>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row>
    <row r="5" spans="1:66" ht="21" customHeight="1" thickBot="1">
      <c r="B5" s="63" t="s">
        <v>7</v>
      </c>
      <c r="C5" s="136" t="s">
        <v>208</v>
      </c>
      <c r="D5" s="64"/>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row>
    <row r="6" spans="1:66" ht="33.75" customHeight="1" thickBot="1">
      <c r="B6" s="33"/>
      <c r="C6" s="34"/>
      <c r="D6" s="34"/>
      <c r="E6" s="34"/>
      <c r="F6" s="34"/>
      <c r="G6" s="34"/>
      <c r="H6" s="34"/>
      <c r="I6" s="34"/>
      <c r="J6" s="34"/>
      <c r="K6" s="34"/>
      <c r="L6" s="34"/>
      <c r="M6" s="34"/>
      <c r="N6" s="34"/>
      <c r="O6" s="34"/>
      <c r="P6" s="34"/>
      <c r="Q6" s="35"/>
      <c r="R6" s="35" t="s">
        <v>8</v>
      </c>
      <c r="S6" s="34"/>
      <c r="T6" s="34"/>
      <c r="U6" s="34"/>
      <c r="V6" s="34"/>
      <c r="W6" s="34"/>
      <c r="X6" s="34"/>
      <c r="Y6" s="34"/>
      <c r="Z6" s="34"/>
      <c r="AA6" s="34"/>
      <c r="AB6" s="34"/>
      <c r="AC6" s="34"/>
      <c r="AD6" s="34"/>
      <c r="AE6" s="75"/>
      <c r="AF6" s="34"/>
      <c r="AG6" s="34"/>
      <c r="AH6" s="34"/>
      <c r="AI6" s="34"/>
      <c r="AJ6" s="34"/>
      <c r="AK6" s="34"/>
      <c r="AL6" s="34"/>
      <c r="AM6" s="34"/>
      <c r="AN6" s="34"/>
      <c r="AO6" s="34"/>
      <c r="AP6" s="34"/>
      <c r="AQ6" s="34"/>
      <c r="AR6" s="34"/>
      <c r="AS6" s="34"/>
      <c r="AT6" s="34"/>
      <c r="AU6" s="34"/>
      <c r="AV6" s="34"/>
      <c r="AW6" s="34"/>
      <c r="AX6" s="34"/>
      <c r="AY6" s="34"/>
      <c r="AZ6" s="130" t="s">
        <v>9</v>
      </c>
      <c r="BA6" s="131"/>
      <c r="BB6" s="131"/>
      <c r="BC6" s="131"/>
      <c r="BD6" s="131"/>
      <c r="BE6" s="131"/>
      <c r="BF6" s="131"/>
      <c r="BG6" s="131"/>
      <c r="BH6" s="131"/>
      <c r="BI6" s="131"/>
      <c r="BJ6" s="131"/>
      <c r="BK6" s="131"/>
      <c r="BL6" s="131"/>
      <c r="BM6" s="131"/>
      <c r="BN6" s="131"/>
    </row>
    <row r="7" spans="1:66" ht="39.75" customHeight="1">
      <c r="B7" s="167" t="s">
        <v>10</v>
      </c>
      <c r="C7" s="169" t="s">
        <v>11</v>
      </c>
      <c r="D7" s="173" t="s">
        <v>12</v>
      </c>
      <c r="E7" s="169" t="s">
        <v>13</v>
      </c>
      <c r="F7" s="164" t="s">
        <v>14</v>
      </c>
      <c r="G7" s="53" t="s">
        <v>15</v>
      </c>
      <c r="H7" s="53"/>
      <c r="I7" s="53"/>
      <c r="J7" s="53"/>
      <c r="K7" s="53" t="s">
        <v>16</v>
      </c>
      <c r="L7" s="53"/>
      <c r="M7" s="53" t="s">
        <v>17</v>
      </c>
      <c r="N7" s="53"/>
      <c r="O7" s="53"/>
      <c r="P7" s="53"/>
      <c r="Q7" s="53"/>
      <c r="R7" s="53"/>
      <c r="S7" s="53"/>
      <c r="T7" s="53"/>
      <c r="U7" s="53"/>
      <c r="V7" s="53"/>
      <c r="W7" s="53"/>
      <c r="X7" s="53"/>
      <c r="Y7" s="74" t="s">
        <v>18</v>
      </c>
      <c r="Z7" s="54"/>
      <c r="AA7" s="54"/>
      <c r="AB7" s="54"/>
      <c r="AC7" s="54"/>
      <c r="AD7" s="54"/>
      <c r="AE7" s="77" t="s">
        <v>19</v>
      </c>
      <c r="AF7" s="68"/>
      <c r="AG7" s="68"/>
      <c r="AH7" s="68"/>
      <c r="AI7" s="68"/>
      <c r="AJ7" s="68"/>
      <c r="AK7" s="68"/>
      <c r="AL7" s="68"/>
      <c r="AM7" s="68"/>
      <c r="AN7" s="68"/>
      <c r="AO7" s="68"/>
      <c r="AP7" s="68"/>
      <c r="AQ7" s="68"/>
      <c r="AR7" s="68"/>
      <c r="AS7" s="68"/>
      <c r="AT7" s="68"/>
      <c r="AU7" s="68"/>
      <c r="AV7" s="68"/>
      <c r="AW7" s="68"/>
      <c r="AX7" s="68"/>
      <c r="AY7" s="69"/>
      <c r="AZ7" s="148" t="s">
        <v>12</v>
      </c>
      <c r="BA7" s="76" t="s">
        <v>205</v>
      </c>
      <c r="BB7" s="67"/>
      <c r="BC7" s="67"/>
      <c r="BD7" s="67"/>
      <c r="BE7" s="76"/>
      <c r="BF7" s="76"/>
      <c r="BG7" s="76"/>
      <c r="BH7" s="76" t="s">
        <v>206</v>
      </c>
      <c r="BI7" s="67"/>
      <c r="BJ7" s="67"/>
      <c r="BK7" s="67"/>
      <c r="BL7" s="76"/>
      <c r="BM7" s="76"/>
      <c r="BN7" s="76"/>
    </row>
    <row r="8" spans="1:66" ht="41.25" customHeight="1">
      <c r="B8" s="168"/>
      <c r="C8" s="170"/>
      <c r="D8" s="155"/>
      <c r="E8" s="170"/>
      <c r="F8" s="165"/>
      <c r="G8" s="155" t="s">
        <v>20</v>
      </c>
      <c r="H8" s="154" t="s">
        <v>21</v>
      </c>
      <c r="I8" s="154" t="s">
        <v>22</v>
      </c>
      <c r="J8" s="154" t="s">
        <v>23</v>
      </c>
      <c r="K8" s="154" t="s">
        <v>24</v>
      </c>
      <c r="L8" s="154" t="s">
        <v>25</v>
      </c>
      <c r="M8" s="155" t="s">
        <v>26</v>
      </c>
      <c r="N8" s="155" t="s">
        <v>27</v>
      </c>
      <c r="O8" s="154" t="s">
        <v>28</v>
      </c>
      <c r="P8" s="154" t="s">
        <v>29</v>
      </c>
      <c r="Q8" s="70" t="s">
        <v>30</v>
      </c>
      <c r="R8" s="70"/>
      <c r="S8" s="153" t="s">
        <v>31</v>
      </c>
      <c r="T8" s="153" t="s">
        <v>32</v>
      </c>
      <c r="U8" s="153" t="s">
        <v>33</v>
      </c>
      <c r="V8" s="153" t="s">
        <v>34</v>
      </c>
      <c r="W8" s="153" t="s">
        <v>35</v>
      </c>
      <c r="X8" s="153" t="s">
        <v>36</v>
      </c>
      <c r="Y8" s="141" t="s">
        <v>37</v>
      </c>
      <c r="Z8" s="141" t="s">
        <v>38</v>
      </c>
      <c r="AA8" s="141" t="s">
        <v>39</v>
      </c>
      <c r="AB8" s="141" t="s">
        <v>40</v>
      </c>
      <c r="AC8" s="141" t="s">
        <v>41</v>
      </c>
      <c r="AD8" s="140" t="s">
        <v>42</v>
      </c>
      <c r="AE8" s="71">
        <v>2022</v>
      </c>
      <c r="AF8" s="52"/>
      <c r="AG8" s="52"/>
      <c r="AH8" s="72"/>
      <c r="AI8" s="71">
        <v>2023</v>
      </c>
      <c r="AJ8" s="52"/>
      <c r="AK8" s="52"/>
      <c r="AL8" s="52"/>
      <c r="AM8" s="71">
        <v>2024</v>
      </c>
      <c r="AN8" s="52"/>
      <c r="AO8" s="52"/>
      <c r="AP8" s="52"/>
      <c r="AQ8" s="71">
        <v>2025</v>
      </c>
      <c r="AR8" s="52"/>
      <c r="AS8" s="52"/>
      <c r="AT8" s="52"/>
      <c r="AU8" s="71">
        <v>2026</v>
      </c>
      <c r="AV8" s="52"/>
      <c r="AW8" s="52"/>
      <c r="AX8" s="72"/>
      <c r="AY8" s="145" t="s">
        <v>42</v>
      </c>
      <c r="AZ8" s="149"/>
      <c r="BA8" s="73" t="s">
        <v>43</v>
      </c>
      <c r="BB8" s="73"/>
      <c r="BC8" s="73"/>
      <c r="BD8" s="73" t="s">
        <v>44</v>
      </c>
      <c r="BE8" s="73"/>
      <c r="BF8" s="151" t="s">
        <v>45</v>
      </c>
      <c r="BG8" s="151" t="s">
        <v>46</v>
      </c>
      <c r="BH8" s="73" t="s">
        <v>43</v>
      </c>
      <c r="BI8" s="73"/>
      <c r="BJ8" s="73"/>
      <c r="BK8" s="73" t="s">
        <v>44</v>
      </c>
      <c r="BL8" s="73"/>
      <c r="BM8" s="151" t="s">
        <v>45</v>
      </c>
      <c r="BN8" s="151" t="s">
        <v>46</v>
      </c>
    </row>
    <row r="9" spans="1:66" ht="41.25" customHeight="1">
      <c r="B9" s="168"/>
      <c r="C9" s="170"/>
      <c r="D9" s="155"/>
      <c r="E9" s="170"/>
      <c r="F9" s="166"/>
      <c r="G9" s="155"/>
      <c r="H9" s="154"/>
      <c r="I9" s="154"/>
      <c r="J9" s="154"/>
      <c r="K9" s="154"/>
      <c r="L9" s="154"/>
      <c r="M9" s="155"/>
      <c r="N9" s="155"/>
      <c r="O9" s="154"/>
      <c r="P9" s="154"/>
      <c r="Q9" s="120" t="s">
        <v>47</v>
      </c>
      <c r="R9" s="120" t="s">
        <v>48</v>
      </c>
      <c r="S9" s="153"/>
      <c r="T9" s="153"/>
      <c r="U9" s="153"/>
      <c r="V9" s="153"/>
      <c r="W9" s="153"/>
      <c r="X9" s="153"/>
      <c r="Y9" s="141"/>
      <c r="Z9" s="141"/>
      <c r="AA9" s="141"/>
      <c r="AB9" s="141"/>
      <c r="AC9" s="141"/>
      <c r="AD9" s="140"/>
      <c r="AE9" s="120" t="s">
        <v>49</v>
      </c>
      <c r="AF9" s="120" t="s">
        <v>50</v>
      </c>
      <c r="AG9" s="120" t="s">
        <v>51</v>
      </c>
      <c r="AH9" s="120" t="s">
        <v>52</v>
      </c>
      <c r="AI9" s="120" t="s">
        <v>49</v>
      </c>
      <c r="AJ9" s="120" t="s">
        <v>50</v>
      </c>
      <c r="AK9" s="120" t="s">
        <v>51</v>
      </c>
      <c r="AL9" s="120" t="s">
        <v>52</v>
      </c>
      <c r="AM9" s="120" t="s">
        <v>49</v>
      </c>
      <c r="AN9" s="120" t="s">
        <v>50</v>
      </c>
      <c r="AO9" s="120" t="s">
        <v>51</v>
      </c>
      <c r="AP9" s="120" t="s">
        <v>52</v>
      </c>
      <c r="AQ9" s="120" t="s">
        <v>49</v>
      </c>
      <c r="AR9" s="120" t="s">
        <v>50</v>
      </c>
      <c r="AS9" s="120" t="s">
        <v>51</v>
      </c>
      <c r="AT9" s="120" t="s">
        <v>52</v>
      </c>
      <c r="AU9" s="120" t="s">
        <v>49</v>
      </c>
      <c r="AV9" s="120" t="s">
        <v>50</v>
      </c>
      <c r="AW9" s="120" t="s">
        <v>51</v>
      </c>
      <c r="AX9" s="120" t="s">
        <v>52</v>
      </c>
      <c r="AY9" s="146"/>
      <c r="AZ9" s="150"/>
      <c r="BA9" s="95" t="s">
        <v>53</v>
      </c>
      <c r="BB9" s="95" t="s">
        <v>54</v>
      </c>
      <c r="BC9" s="95" t="s">
        <v>55</v>
      </c>
      <c r="BD9" s="95" t="s">
        <v>56</v>
      </c>
      <c r="BE9" s="95" t="s">
        <v>57</v>
      </c>
      <c r="BF9" s="152"/>
      <c r="BG9" s="152"/>
      <c r="BH9" s="95" t="s">
        <v>53</v>
      </c>
      <c r="BI9" s="95" t="s">
        <v>54</v>
      </c>
      <c r="BJ9" s="95" t="s">
        <v>55</v>
      </c>
      <c r="BK9" s="95" t="s">
        <v>56</v>
      </c>
      <c r="BL9" s="95" t="s">
        <v>57</v>
      </c>
      <c r="BM9" s="152"/>
      <c r="BN9" s="152"/>
    </row>
    <row r="10" spans="1:66" ht="133.5" customHeight="1">
      <c r="B10" s="137" t="s">
        <v>209</v>
      </c>
      <c r="C10" s="111">
        <v>1</v>
      </c>
      <c r="D10" s="138" t="s">
        <v>210</v>
      </c>
      <c r="E10" s="111">
        <v>1</v>
      </c>
      <c r="F10" s="112" t="s">
        <v>58</v>
      </c>
      <c r="G10" s="112" t="s">
        <v>211</v>
      </c>
      <c r="H10" s="133" t="s">
        <v>207</v>
      </c>
      <c r="I10" s="133" t="s">
        <v>59</v>
      </c>
      <c r="J10" s="133" t="s">
        <v>60</v>
      </c>
      <c r="K10" s="118">
        <v>44774</v>
      </c>
      <c r="L10" s="118">
        <v>46387</v>
      </c>
      <c r="M10" s="119" t="s">
        <v>61</v>
      </c>
      <c r="N10" s="139" t="s">
        <v>212</v>
      </c>
      <c r="O10" s="139" t="s">
        <v>213</v>
      </c>
      <c r="P10" s="113" t="s">
        <v>62</v>
      </c>
      <c r="Q10" s="134">
        <v>0</v>
      </c>
      <c r="R10" s="135">
        <v>2022</v>
      </c>
      <c r="S10" s="115">
        <v>0.2</v>
      </c>
      <c r="T10" s="115">
        <v>0.4</v>
      </c>
      <c r="U10" s="115">
        <v>0.6</v>
      </c>
      <c r="V10" s="115">
        <v>0.8</v>
      </c>
      <c r="W10" s="115">
        <v>1</v>
      </c>
      <c r="X10" s="115">
        <v>1</v>
      </c>
      <c r="Y10" s="116"/>
      <c r="Z10" s="116"/>
      <c r="AA10" s="116"/>
      <c r="AB10" s="116"/>
      <c r="AC10" s="116"/>
      <c r="AD10" s="116" t="str">
        <f t="shared" ref="AD10:AD11" si="0">IF(SUM(Y10:AC10)=0,"",SUM(Y10:AC10))</f>
        <v/>
      </c>
      <c r="AE10" s="117"/>
      <c r="AF10" s="114" t="s">
        <v>183</v>
      </c>
      <c r="AG10" s="117"/>
      <c r="AH10" s="114"/>
      <c r="AI10" s="117"/>
      <c r="AJ10" s="114" t="s">
        <v>183</v>
      </c>
      <c r="AK10" s="117"/>
      <c r="AL10" s="114"/>
      <c r="AM10" s="117"/>
      <c r="AN10" s="114" t="s">
        <v>183</v>
      </c>
      <c r="AO10" s="117"/>
      <c r="AP10" s="114"/>
      <c r="AQ10" s="117"/>
      <c r="AR10" s="114" t="s">
        <v>183</v>
      </c>
      <c r="AS10" s="117"/>
      <c r="AT10" s="114"/>
      <c r="AU10" s="117"/>
      <c r="AV10" s="114" t="s">
        <v>183</v>
      </c>
      <c r="AW10" s="117"/>
      <c r="AX10" s="114"/>
      <c r="AY10" s="129" t="str">
        <f>IF(SUM(AE10,AG10,AI10,AK10,AM10,AO10,AQ10,AS10,AU10,AW10)=0,"",SUM(AE10,AG10,AI10,AK10,AM10,AO10,AQ10,AS10,AU10,AW10))</f>
        <v/>
      </c>
      <c r="AZ10" s="127" t="s">
        <v>64</v>
      </c>
      <c r="BA10" s="99"/>
      <c r="BB10" s="97" t="s">
        <v>203</v>
      </c>
      <c r="BC10" s="97" t="s">
        <v>203</v>
      </c>
      <c r="BD10" s="98"/>
      <c r="BE10" s="97" t="str">
        <f>IF(BD10="","",IF(BD10/SUM(AE10,AG10)&gt;1,100%,BD10/SUM(AE10,AG10)))</f>
        <v/>
      </c>
      <c r="BF10" s="147">
        <f>IFERROR((SUMPRODUCT($E$10:$E$11,BB10:BB11)*100%)/SUM($E$10:$E$11),"")</f>
        <v>0</v>
      </c>
      <c r="BG10" s="147">
        <f>IFERROR((SUMPRODUCT($E$10:$E$11,BC10:BC11)*100%)/SUM($E$10:$E$11),"")</f>
        <v>0</v>
      </c>
      <c r="BH10" s="99"/>
      <c r="BI10" s="97" t="s">
        <v>203</v>
      </c>
      <c r="BJ10" s="97" t="s">
        <v>203</v>
      </c>
      <c r="BK10" s="98"/>
      <c r="BL10" s="97" t="str">
        <f>IF(SUM(BD10,BK10)=0,"",IF(SUM(BD10,BK10)/SUM(AE10,AG10)&gt;1,100%,SUM(BD10,BK10)/SUM(AE10,AG10)))</f>
        <v/>
      </c>
      <c r="BM10" s="147">
        <f>IFERROR((SUMPRODUCT($E$10:$E$11,BI10:BI11)*100%)/SUM($E$10:$E$11),"")</f>
        <v>0</v>
      </c>
      <c r="BN10" s="147">
        <f>IFERROR((SUMPRODUCT($E$10:$E$11,BJ10:BJ11)*100%)/SUM($E$10:$E$11),"")</f>
        <v>0</v>
      </c>
    </row>
    <row r="11" spans="1:66" ht="24" customHeight="1">
      <c r="A11" s="46"/>
      <c r="B11" s="132"/>
      <c r="C11" s="101"/>
      <c r="D11" s="101"/>
      <c r="E11" s="101"/>
      <c r="F11" s="101"/>
      <c r="G11" s="101"/>
      <c r="H11" s="101"/>
      <c r="I11" s="101"/>
      <c r="J11" s="101"/>
      <c r="K11" s="101"/>
      <c r="L11" s="101"/>
      <c r="M11" s="101"/>
      <c r="N11" s="101"/>
      <c r="O11" s="101"/>
      <c r="P11" s="101"/>
      <c r="Q11" s="101"/>
      <c r="R11" s="101"/>
      <c r="S11" s="101"/>
      <c r="T11" s="100"/>
      <c r="U11" s="101" t="s">
        <v>65</v>
      </c>
      <c r="V11" s="100"/>
      <c r="W11" s="101"/>
      <c r="X11" s="100"/>
      <c r="Y11" s="102" t="str">
        <f>IF(SUM(Y10:Y10)=0,"",SUM(Y10:Y10))</f>
        <v/>
      </c>
      <c r="Z11" s="102" t="str">
        <f>IF(SUM(Z10:Z10)=0,"",SUM(Z10:Z10))</f>
        <v/>
      </c>
      <c r="AA11" s="102" t="str">
        <f>IF(SUM(AA10:AA10)=0,"",SUM(AA10:AA10))</f>
        <v/>
      </c>
      <c r="AB11" s="102" t="str">
        <f>IF(SUM(AB10:AB10)=0,"",SUM(AB10:AB10))</f>
        <v/>
      </c>
      <c r="AC11" s="102" t="str">
        <f>IF(SUM(AC10:AC10)=0,"",SUM(AC10:AC10))</f>
        <v/>
      </c>
      <c r="AD11" s="103" t="str">
        <f t="shared" si="0"/>
        <v/>
      </c>
      <c r="AE11" s="142" t="str">
        <f>IF((SUM(AE10:AE10)+SUM(AG10:AG10))=0,"",SUM(AE10:AE10)+SUM(AG10:AG10))</f>
        <v/>
      </c>
      <c r="AF11" s="142"/>
      <c r="AG11" s="142"/>
      <c r="AH11" s="142"/>
      <c r="AI11" s="142" t="str">
        <f>IF((SUM(AI10:AI10)+SUM(AK10:AK10))=0,"",SUM(AI10:AI10)+SUM(AK10:AK10))</f>
        <v/>
      </c>
      <c r="AJ11" s="142"/>
      <c r="AK11" s="142"/>
      <c r="AL11" s="142"/>
      <c r="AM11" s="142" t="str">
        <f>IF((SUM(AM10:AM10)+SUM(AO10:AO10))=0,"",SUM(AM10:AM10)+SUM(AO10:AO10))</f>
        <v/>
      </c>
      <c r="AN11" s="142"/>
      <c r="AO11" s="142"/>
      <c r="AP11" s="142"/>
      <c r="AQ11" s="142" t="str">
        <f>IF((SUM(AQ10:AQ10)+SUM(AS10:AS10))=0,"",SUM(AQ10:AQ10)+SUM(AS10:AS10))</f>
        <v/>
      </c>
      <c r="AR11" s="142"/>
      <c r="AS11" s="142"/>
      <c r="AT11" s="142"/>
      <c r="AU11" s="142" t="str">
        <f>IF((SUM(AU10:AU10)+SUM(AW10:AW10))=0,"",SUM(AU10:AU10)+SUM(AW10:AW10))</f>
        <v/>
      </c>
      <c r="AV11" s="142"/>
      <c r="AW11" s="142"/>
      <c r="AX11" s="142"/>
      <c r="AY11" s="126" t="str">
        <f>IF(SUM(AY10:AY10)=0,"",SUM(AY10:AY10))</f>
        <v/>
      </c>
      <c r="AZ11" s="128"/>
      <c r="BA11" s="99"/>
      <c r="BB11" s="97" t="s">
        <v>203</v>
      </c>
      <c r="BC11" s="97" t="s">
        <v>203</v>
      </c>
      <c r="BD11" s="98"/>
      <c r="BE11" s="97" t="str">
        <f>IF(BD11="","",IF(BD11/SUM(AE11,AG11)&gt;1,100%,BD11/SUM(AE11,AG11)))</f>
        <v/>
      </c>
      <c r="BF11" s="147"/>
      <c r="BG11" s="147"/>
      <c r="BH11" s="99"/>
      <c r="BI11" s="97" t="s">
        <v>203</v>
      </c>
      <c r="BJ11" s="97" t="s">
        <v>203</v>
      </c>
      <c r="BK11" s="98"/>
      <c r="BL11" s="97" t="str">
        <f>IF(SUM(BD11,BK11)=0,"",IF(SUM(BD11,BK11)/SUM(AE11,AG11)&gt;1,100%,SUM(BD11,BK11)/SUM(AE11,AG11)))</f>
        <v/>
      </c>
      <c r="BM11" s="147"/>
      <c r="BN11" s="147"/>
    </row>
    <row r="12" spans="1:66" ht="68.25" customHeight="1">
      <c r="B12" s="104"/>
      <c r="C12" s="47"/>
      <c r="D12" s="47"/>
      <c r="E12" s="47"/>
      <c r="F12" s="47"/>
      <c r="G12" s="47"/>
      <c r="H12" s="47"/>
      <c r="I12" s="47"/>
      <c r="J12" s="47"/>
      <c r="K12" s="47"/>
      <c r="L12" s="47"/>
      <c r="M12" s="47"/>
      <c r="N12" s="47"/>
      <c r="O12" s="47"/>
      <c r="P12" s="47"/>
      <c r="Q12" s="47"/>
      <c r="R12" s="47"/>
      <c r="T12" s="47"/>
      <c r="U12" s="47"/>
      <c r="V12" s="47" t="s">
        <v>66</v>
      </c>
      <c r="W12" s="47"/>
      <c r="X12" s="47"/>
      <c r="Y12" s="47"/>
      <c r="Z12" s="47"/>
      <c r="AA12" s="47"/>
      <c r="AB12" s="47"/>
      <c r="AC12" s="47"/>
      <c r="AD12" s="48"/>
      <c r="AE12" s="105" t="str">
        <f>IF(OR(Y11="",AE11=""),"",AE11-Y11)</f>
        <v/>
      </c>
      <c r="AF12" s="106"/>
      <c r="AG12" s="107"/>
      <c r="AH12" s="108"/>
      <c r="AI12" s="105" t="str">
        <f>IF(OR(Z11="",AI11=""),"",AI11-Z11)</f>
        <v/>
      </c>
      <c r="AJ12" s="106"/>
      <c r="AK12" s="107"/>
      <c r="AL12" s="108"/>
      <c r="AM12" s="105" t="str">
        <f>IF(OR(AA11="",AM11=""),"",AM11-AA11)</f>
        <v/>
      </c>
      <c r="AN12" s="106"/>
      <c r="AO12" s="107"/>
      <c r="AP12" s="108"/>
      <c r="AQ12" s="105" t="str">
        <f>IF(OR(AB11="",AQ11=""),"",AQ11-AB11)</f>
        <v/>
      </c>
      <c r="AR12" s="106"/>
      <c r="AS12" s="107"/>
      <c r="AT12" s="108"/>
      <c r="AU12" s="105" t="str">
        <f>IF(OR(AC11="",AU11=""),"",AU11-AC11)</f>
        <v/>
      </c>
      <c r="AV12" s="106"/>
      <c r="AW12" s="107"/>
      <c r="AX12" s="108"/>
      <c r="AY12" s="105" t="str">
        <f>IF(OR(AY11="",AD11=""),"",AY11-AD11)</f>
        <v/>
      </c>
      <c r="AZ12" s="109"/>
      <c r="BA12" s="110"/>
      <c r="BB12" s="110"/>
      <c r="BC12" s="110"/>
      <c r="BD12" s="110"/>
      <c r="BE12" s="110"/>
      <c r="BF12" s="110"/>
      <c r="BG12" s="110"/>
      <c r="BH12" s="110"/>
      <c r="BI12" s="110"/>
      <c r="BJ12" s="110"/>
      <c r="BK12" s="110"/>
      <c r="BL12" s="110"/>
      <c r="BM12" s="110"/>
      <c r="BN12" s="110"/>
    </row>
    <row r="13" spans="1:66" ht="34.5" customHeight="1" thickBot="1">
      <c r="B13" s="51" t="s">
        <v>67</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84" t="s">
        <v>68</v>
      </c>
      <c r="BA13" s="143"/>
      <c r="BB13" s="143"/>
      <c r="BC13" s="143"/>
      <c r="BD13" s="78" t="str">
        <f>IF(SUM(BD10:BD11)=0,"",SUM(BD10:BD11))</f>
        <v/>
      </c>
      <c r="BE13" s="44" t="str">
        <f>IFERROR(BD13/AE12,"")</f>
        <v/>
      </c>
      <c r="BF13" s="96" t="str">
        <f>IF(SUMPRODUCT(BF10:BF11,$C$10:$C$11)=0,"",SUMPRODUCT(BF10:BF11,$C$10:$C$11))</f>
        <v/>
      </c>
      <c r="BG13" s="96" t="str">
        <f>IF(SUMPRODUCT(BG10:BG11,$C$10:$C$11)=0,"",SUMPRODUCT(BG10:BG11,$C$10:$C$11))</f>
        <v/>
      </c>
      <c r="BH13" s="144"/>
      <c r="BI13" s="144"/>
      <c r="BJ13" s="144"/>
      <c r="BK13" s="78" t="str">
        <f>IF(SUM(BK10:BK11,BD10:BD11)=0,"",SUM(BK10:BK11,BD10:BD11))</f>
        <v/>
      </c>
      <c r="BL13" s="44" t="str">
        <f>IFERROR(BK13/AE12,"")</f>
        <v/>
      </c>
      <c r="BM13" s="96" t="str">
        <f>IF(SUMPRODUCT(BM10:BM11,$C$10:$C$11)=0,"",SUMPRODUCT(BM10:BM11,$C$10:$C$11))</f>
        <v/>
      </c>
      <c r="BN13" s="96" t="str">
        <f>IF(SUMPRODUCT(BN10:BN11,$C$10:$C$11)=0,"",SUMPRODUCT(BN10:BN11,$C$10:$C$11))</f>
        <v/>
      </c>
    </row>
    <row r="14" spans="1:66" ht="33.75" customHeight="1" thickBot="1">
      <c r="B14" s="32" t="s">
        <v>69</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83"/>
      <c r="BA14" s="83"/>
      <c r="BB14" s="83"/>
      <c r="BC14" s="83"/>
      <c r="BD14" s="83"/>
      <c r="BE14" s="24"/>
      <c r="BF14" s="24"/>
      <c r="BG14" s="24"/>
      <c r="BH14" s="83"/>
      <c r="BI14" s="83"/>
      <c r="BJ14" s="83"/>
      <c r="BK14" s="83"/>
      <c r="BL14" s="24"/>
      <c r="BM14" s="24"/>
      <c r="BN14" s="24"/>
    </row>
    <row r="15" spans="1:66" ht="15.75" customHeight="1">
      <c r="B15" s="171" t="s">
        <v>70</v>
      </c>
      <c r="C15" s="40" t="s">
        <v>71</v>
      </c>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25"/>
      <c r="BA15" s="25"/>
      <c r="BB15" s="25"/>
      <c r="BC15" s="25"/>
      <c r="BD15" s="25"/>
      <c r="BE15" s="25"/>
      <c r="BF15" s="25"/>
      <c r="BG15" s="25"/>
      <c r="BH15" s="25"/>
      <c r="BI15" s="25"/>
      <c r="BJ15" s="25"/>
      <c r="BK15" s="25"/>
      <c r="BL15" s="25"/>
      <c r="BM15" s="25"/>
      <c r="BN15" s="25"/>
    </row>
    <row r="16" spans="1:66" ht="15.75" customHeight="1">
      <c r="B16" s="172"/>
      <c r="C16" s="42" t="s">
        <v>72</v>
      </c>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1"/>
      <c r="BA16" s="41"/>
      <c r="BB16" s="41"/>
      <c r="BC16" s="41"/>
      <c r="BD16" s="41"/>
      <c r="BE16" s="41"/>
      <c r="BF16" s="41"/>
      <c r="BG16" s="41"/>
      <c r="BH16" s="41"/>
      <c r="BI16" s="41"/>
      <c r="BJ16" s="41"/>
      <c r="BK16" s="41"/>
      <c r="BL16" s="41"/>
      <c r="BM16" s="41"/>
      <c r="BN16" s="41"/>
    </row>
    <row r="17" spans="2:66" ht="15.75" customHeight="1">
      <c r="B17" s="172"/>
      <c r="C17" s="42" t="s">
        <v>73</v>
      </c>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row>
    <row r="18" spans="2:66" ht="15.75" customHeight="1">
      <c r="B18" s="85"/>
      <c r="C18" s="86" t="s">
        <v>74</v>
      </c>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row>
    <row r="19" spans="2:66" ht="15.75" customHeight="1">
      <c r="B19" s="160" t="s">
        <v>75</v>
      </c>
      <c r="C19" s="26" t="s">
        <v>76</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43"/>
      <c r="BA19" s="43"/>
      <c r="BB19" s="43"/>
      <c r="BC19" s="43"/>
      <c r="BD19" s="43"/>
      <c r="BE19" s="43"/>
      <c r="BF19" s="43"/>
      <c r="BG19" s="43"/>
      <c r="BH19" s="43"/>
      <c r="BI19" s="43"/>
      <c r="BJ19" s="43"/>
      <c r="BK19" s="43"/>
      <c r="BL19" s="43"/>
      <c r="BM19" s="43"/>
      <c r="BN19" s="43"/>
    </row>
    <row r="20" spans="2:66" ht="15.75" customHeight="1">
      <c r="B20" s="161"/>
      <c r="C20" s="28" t="s">
        <v>77</v>
      </c>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7"/>
      <c r="BA20" s="27"/>
      <c r="BB20" s="27"/>
      <c r="BC20" s="27"/>
      <c r="BD20" s="27"/>
      <c r="BE20" s="27"/>
      <c r="BF20" s="27"/>
      <c r="BG20" s="27"/>
      <c r="BH20" s="27"/>
      <c r="BI20" s="27"/>
      <c r="BJ20" s="27"/>
      <c r="BK20" s="27"/>
      <c r="BL20" s="27"/>
      <c r="BM20" s="27"/>
      <c r="BN20" s="27"/>
    </row>
    <row r="21" spans="2:66" ht="15.75" customHeight="1">
      <c r="B21" s="161"/>
      <c r="C21" s="28" t="s">
        <v>78</v>
      </c>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row>
    <row r="22" spans="2:66" ht="15.75" customHeight="1">
      <c r="B22" s="161"/>
      <c r="C22" s="28" t="s">
        <v>79</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row>
    <row r="23" spans="2:66" ht="15.75" customHeight="1">
      <c r="B23" s="162" t="s">
        <v>80</v>
      </c>
      <c r="C23" s="26" t="s">
        <v>76</v>
      </c>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9"/>
      <c r="BA23" s="29"/>
      <c r="BB23" s="29"/>
      <c r="BC23" s="29"/>
      <c r="BD23" s="29"/>
      <c r="BE23" s="29"/>
      <c r="BF23" s="29"/>
      <c r="BG23" s="29"/>
      <c r="BH23" s="29"/>
      <c r="BI23" s="29"/>
      <c r="BJ23" s="29"/>
      <c r="BK23" s="29"/>
      <c r="BL23" s="29"/>
      <c r="BM23" s="29"/>
      <c r="BN23" s="29"/>
    </row>
    <row r="24" spans="2:66" ht="15.75" customHeight="1">
      <c r="B24" s="163"/>
      <c r="C24" s="28" t="s">
        <v>77</v>
      </c>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7"/>
      <c r="BA24" s="27"/>
      <c r="BB24" s="27"/>
      <c r="BC24" s="27"/>
      <c r="BD24" s="27"/>
      <c r="BE24" s="27"/>
      <c r="BF24" s="27"/>
      <c r="BG24" s="27"/>
      <c r="BH24" s="27"/>
      <c r="BI24" s="27"/>
      <c r="BJ24" s="27"/>
      <c r="BK24" s="27"/>
      <c r="BL24" s="27"/>
      <c r="BM24" s="27"/>
      <c r="BN24" s="27"/>
    </row>
    <row r="25" spans="2:66" ht="15.75" customHeight="1">
      <c r="B25" s="163"/>
      <c r="C25" s="28" t="s">
        <v>78</v>
      </c>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row>
    <row r="26" spans="2:66" ht="15.75" customHeight="1">
      <c r="B26" s="163"/>
      <c r="C26" s="28" t="s">
        <v>79</v>
      </c>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row>
    <row r="27" spans="2:66" ht="15.75" customHeight="1">
      <c r="B27" s="162" t="s">
        <v>81</v>
      </c>
      <c r="C27" s="26" t="s">
        <v>76</v>
      </c>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9"/>
      <c r="BA27" s="29"/>
      <c r="BB27" s="29"/>
      <c r="BC27" s="29"/>
      <c r="BD27" s="29"/>
      <c r="BE27" s="29"/>
      <c r="BF27" s="29"/>
      <c r="BG27" s="29"/>
      <c r="BH27" s="29"/>
      <c r="BI27" s="29"/>
      <c r="BJ27" s="29"/>
      <c r="BK27" s="29"/>
      <c r="BL27" s="29"/>
      <c r="BM27" s="29"/>
      <c r="BN27" s="29"/>
    </row>
    <row r="28" spans="2:66" ht="15.75" customHeight="1">
      <c r="B28" s="163"/>
      <c r="C28" s="28" t="s">
        <v>77</v>
      </c>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7"/>
      <c r="BA28" s="27"/>
      <c r="BB28" s="27"/>
      <c r="BC28" s="27"/>
      <c r="BD28" s="27"/>
      <c r="BE28" s="27"/>
      <c r="BF28" s="27"/>
      <c r="BG28" s="27"/>
      <c r="BH28" s="27"/>
      <c r="BI28" s="27"/>
      <c r="BJ28" s="27"/>
      <c r="BK28" s="27"/>
      <c r="BL28" s="27"/>
      <c r="BM28" s="27"/>
      <c r="BN28" s="27"/>
    </row>
    <row r="29" spans="2:66" ht="15.75" customHeight="1">
      <c r="B29" s="163"/>
      <c r="C29" s="28" t="s">
        <v>78</v>
      </c>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row>
    <row r="30" spans="2:66" ht="15.75" customHeight="1">
      <c r="B30" s="163"/>
      <c r="C30" s="28" t="s">
        <v>79</v>
      </c>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row>
    <row r="31" spans="2:66" ht="15.75" customHeight="1">
      <c r="B31" s="156" t="s">
        <v>82</v>
      </c>
      <c r="C31" s="26" t="s">
        <v>76</v>
      </c>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9"/>
      <c r="BA31" s="29"/>
      <c r="BB31" s="29"/>
      <c r="BC31" s="29"/>
      <c r="BD31" s="29"/>
      <c r="BE31" s="29"/>
      <c r="BF31" s="29"/>
      <c r="BG31" s="29"/>
      <c r="BH31" s="29"/>
      <c r="BI31" s="29"/>
      <c r="BJ31" s="29"/>
      <c r="BK31" s="29"/>
      <c r="BL31" s="29"/>
      <c r="BM31" s="29"/>
      <c r="BN31" s="29"/>
    </row>
    <row r="32" spans="2:66" ht="15.75" customHeight="1">
      <c r="B32" s="157"/>
      <c r="C32" s="28" t="s">
        <v>77</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7"/>
      <c r="BA32" s="27"/>
      <c r="BB32" s="27"/>
      <c r="BC32" s="27"/>
      <c r="BD32" s="27"/>
      <c r="BE32" s="27"/>
      <c r="BF32" s="27"/>
      <c r="BG32" s="27"/>
      <c r="BH32" s="27"/>
      <c r="BI32" s="27"/>
      <c r="BJ32" s="27"/>
      <c r="BK32" s="27"/>
      <c r="BL32" s="27"/>
      <c r="BM32" s="27"/>
      <c r="BN32" s="27"/>
    </row>
    <row r="33" spans="2:66" ht="15.75" customHeight="1">
      <c r="B33" s="158"/>
      <c r="C33" s="87" t="s">
        <v>78</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29"/>
      <c r="BA33" s="29"/>
      <c r="BB33" s="29"/>
      <c r="BC33" s="29"/>
      <c r="BD33" s="29"/>
      <c r="BE33" s="29"/>
      <c r="BF33" s="29"/>
      <c r="BG33" s="29"/>
      <c r="BH33" s="29"/>
      <c r="BI33" s="29"/>
      <c r="BJ33" s="29"/>
      <c r="BK33" s="29"/>
      <c r="BL33" s="29"/>
      <c r="BM33" s="29"/>
      <c r="BN33" s="29"/>
    </row>
    <row r="34" spans="2:66" ht="15.75" customHeight="1" thickBot="1">
      <c r="B34" s="159"/>
      <c r="C34" s="30" t="s">
        <v>79</v>
      </c>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88"/>
      <c r="BA34" s="88"/>
      <c r="BB34" s="88"/>
      <c r="BC34" s="88"/>
      <c r="BD34" s="88"/>
      <c r="BE34" s="88"/>
      <c r="BF34" s="88"/>
      <c r="BG34" s="88"/>
      <c r="BH34" s="88"/>
      <c r="BI34" s="88"/>
      <c r="BJ34" s="88"/>
      <c r="BK34" s="88"/>
      <c r="BL34" s="88"/>
      <c r="BM34" s="88"/>
      <c r="BN34" s="88"/>
    </row>
    <row r="35" spans="2:66" ht="15.75" customHeight="1" thickBot="1">
      <c r="AZ35" s="31"/>
      <c r="BA35" s="31"/>
      <c r="BB35" s="31"/>
      <c r="BC35" s="31"/>
      <c r="BD35" s="31"/>
      <c r="BE35" s="31"/>
      <c r="BF35" s="31"/>
      <c r="BG35" s="31"/>
      <c r="BH35" s="31"/>
      <c r="BI35" s="31"/>
      <c r="BJ35" s="31"/>
      <c r="BK35" s="31"/>
      <c r="BL35" s="31"/>
      <c r="BM35" s="31"/>
      <c r="BN35" s="31"/>
    </row>
    <row r="36" spans="2:66" ht="33.75" customHeight="1">
      <c r="B36" s="17" t="s">
        <v>83</v>
      </c>
    </row>
    <row r="53" spans="2:66" ht="33.75" customHeight="1">
      <c r="B53" s="20"/>
      <c r="C53" s="21"/>
      <c r="D53" s="20"/>
      <c r="E53" s="20"/>
      <c r="F53" s="20"/>
      <c r="G53" s="20"/>
      <c r="H53" s="20"/>
      <c r="I53" s="20"/>
      <c r="J53" s="20"/>
      <c r="K53" s="20"/>
      <c r="L53" s="20"/>
      <c r="M53" s="20"/>
      <c r="N53" s="20"/>
      <c r="O53" s="20"/>
      <c r="P53" s="20"/>
      <c r="Q53" s="20"/>
      <c r="R53" s="20"/>
      <c r="S53" s="20"/>
      <c r="T53" s="20"/>
      <c r="U53" s="20"/>
      <c r="V53" s="20"/>
      <c r="W53" s="22"/>
      <c r="X53" s="22"/>
      <c r="Y53" s="22"/>
      <c r="Z53" s="22"/>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row>
    <row r="54" spans="2:66" ht="33.75" customHeight="1">
      <c r="B54" s="20"/>
      <c r="C54" s="21"/>
      <c r="D54" s="20"/>
      <c r="E54" s="20"/>
      <c r="F54" s="20"/>
      <c r="G54" s="20"/>
      <c r="H54" s="20"/>
      <c r="I54" s="20"/>
      <c r="J54" s="20"/>
      <c r="K54" s="20"/>
      <c r="L54" s="20"/>
      <c r="M54" s="20"/>
      <c r="N54" s="20"/>
      <c r="O54" s="20"/>
      <c r="P54" s="20"/>
      <c r="Q54" s="20"/>
      <c r="R54" s="20"/>
      <c r="S54" s="20"/>
      <c r="T54" s="20"/>
      <c r="U54" s="20"/>
      <c r="V54" s="20"/>
      <c r="W54" s="22"/>
      <c r="X54" s="22"/>
      <c r="Y54" s="22"/>
      <c r="Z54" s="22"/>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row>
    <row r="55" spans="2:66" ht="33.75" customHeight="1">
      <c r="B55" s="20"/>
      <c r="C55" s="21"/>
      <c r="D55" s="20"/>
      <c r="E55" s="20"/>
      <c r="F55" s="20"/>
      <c r="G55" s="20"/>
      <c r="H55" s="20"/>
      <c r="I55" s="20"/>
      <c r="J55" s="20"/>
      <c r="K55" s="20"/>
      <c r="L55" s="20"/>
      <c r="M55" s="20"/>
      <c r="N55" s="20"/>
      <c r="O55" s="20"/>
      <c r="P55" s="20"/>
      <c r="Q55" s="20"/>
      <c r="R55" s="20"/>
      <c r="S55" s="20"/>
      <c r="T55" s="20"/>
      <c r="U55" s="20"/>
      <c r="V55" s="20"/>
      <c r="W55" s="22"/>
      <c r="X55" s="22"/>
      <c r="Y55" s="22"/>
      <c r="Z55" s="22"/>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row>
    <row r="56" spans="2:66" ht="33.75" customHeight="1">
      <c r="B56" s="20"/>
      <c r="C56" s="21"/>
      <c r="D56" s="20"/>
      <c r="E56" s="20"/>
      <c r="F56" s="20"/>
      <c r="G56" s="20"/>
      <c r="H56" s="20"/>
      <c r="I56" s="20"/>
      <c r="J56" s="20"/>
      <c r="K56" s="20"/>
      <c r="L56" s="20"/>
      <c r="M56" s="20"/>
      <c r="N56" s="20"/>
      <c r="O56" s="20"/>
      <c r="P56" s="20"/>
      <c r="Q56" s="20"/>
      <c r="R56" s="20"/>
      <c r="S56" s="20"/>
      <c r="T56" s="20"/>
      <c r="U56" s="20"/>
      <c r="V56" s="20"/>
      <c r="W56" s="22"/>
      <c r="X56" s="22"/>
      <c r="Y56" s="22"/>
      <c r="Z56" s="22"/>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row>
    <row r="57" spans="2:66" ht="33.75" customHeight="1">
      <c r="B57" s="20"/>
      <c r="C57" s="21"/>
      <c r="D57" s="20"/>
      <c r="E57" s="20"/>
      <c r="F57" s="20"/>
      <c r="G57" s="20"/>
      <c r="H57" s="20"/>
      <c r="I57" s="20"/>
      <c r="J57" s="20"/>
      <c r="K57" s="20"/>
      <c r="L57" s="20"/>
      <c r="M57" s="20"/>
      <c r="N57" s="20"/>
      <c r="O57" s="20"/>
      <c r="P57" s="20"/>
      <c r="Q57" s="20"/>
      <c r="R57" s="20"/>
      <c r="S57" s="20"/>
      <c r="T57" s="20"/>
      <c r="U57" s="20"/>
      <c r="V57" s="20"/>
      <c r="W57" s="22"/>
      <c r="X57" s="22"/>
      <c r="Y57" s="22"/>
      <c r="Z57" s="22"/>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row>
    <row r="58" spans="2:66" ht="33.75" customHeight="1">
      <c r="B58" s="20"/>
      <c r="C58" s="21"/>
      <c r="D58" s="20"/>
      <c r="E58" s="20"/>
      <c r="F58" s="20"/>
      <c r="G58" s="20"/>
      <c r="H58" s="20"/>
      <c r="I58" s="20"/>
      <c r="J58" s="20"/>
      <c r="K58" s="20"/>
      <c r="L58" s="20"/>
      <c r="M58" s="20"/>
      <c r="N58" s="20"/>
      <c r="O58" s="20"/>
      <c r="P58" s="20"/>
      <c r="Q58" s="20"/>
      <c r="R58" s="20"/>
      <c r="S58" s="20"/>
      <c r="T58" s="20"/>
      <c r="U58" s="20"/>
      <c r="V58" s="20"/>
      <c r="W58" s="22"/>
      <c r="X58" s="22"/>
      <c r="Y58" s="22"/>
      <c r="Z58" s="22"/>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row>
    <row r="59" spans="2:66" ht="33.75" customHeight="1">
      <c r="B59" s="20"/>
      <c r="C59" s="21"/>
      <c r="D59" s="20"/>
      <c r="E59" s="20"/>
      <c r="F59" s="20"/>
      <c r="G59" s="20"/>
      <c r="H59" s="20"/>
      <c r="I59" s="20"/>
      <c r="J59" s="20"/>
      <c r="K59" s="20"/>
      <c r="L59" s="20"/>
      <c r="M59" s="20"/>
      <c r="N59" s="20"/>
      <c r="O59" s="20"/>
      <c r="P59" s="20"/>
      <c r="Q59" s="20"/>
      <c r="R59" s="20"/>
      <c r="S59" s="20"/>
      <c r="T59" s="20"/>
      <c r="U59" s="20"/>
      <c r="V59" s="20"/>
      <c r="W59" s="22"/>
      <c r="X59" s="22"/>
      <c r="Y59" s="22"/>
      <c r="Z59" s="22"/>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row>
    <row r="60" spans="2:66" ht="33.75" customHeight="1">
      <c r="B60" s="20"/>
      <c r="C60" s="21"/>
      <c r="D60" s="20"/>
      <c r="E60" s="20"/>
      <c r="F60" s="20"/>
      <c r="G60" s="20"/>
      <c r="H60" s="20"/>
      <c r="I60" s="20"/>
      <c r="J60" s="20"/>
      <c r="K60" s="20"/>
      <c r="L60" s="20"/>
      <c r="M60" s="20"/>
      <c r="N60" s="20"/>
      <c r="O60" s="20"/>
      <c r="P60" s="20"/>
      <c r="Q60" s="20"/>
      <c r="R60" s="20"/>
      <c r="S60" s="20"/>
      <c r="T60" s="20"/>
      <c r="U60" s="20"/>
      <c r="V60" s="20"/>
      <c r="W60" s="22"/>
      <c r="X60" s="22"/>
      <c r="Y60" s="22"/>
      <c r="Z60" s="22"/>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row>
    <row r="61" spans="2:66" ht="33.75" customHeight="1">
      <c r="B61" s="20"/>
      <c r="C61" s="21"/>
      <c r="D61" s="20"/>
      <c r="E61" s="20"/>
      <c r="F61" s="20"/>
      <c r="G61" s="20"/>
      <c r="H61" s="20"/>
      <c r="I61" s="20"/>
      <c r="J61" s="20"/>
      <c r="K61" s="20"/>
      <c r="L61" s="20"/>
      <c r="M61" s="20"/>
      <c r="N61" s="20"/>
      <c r="O61" s="20"/>
      <c r="P61" s="20"/>
      <c r="Q61" s="20"/>
      <c r="R61" s="20"/>
      <c r="S61" s="20"/>
      <c r="T61" s="20"/>
      <c r="U61" s="20"/>
      <c r="V61" s="20"/>
      <c r="W61" s="22"/>
      <c r="X61" s="22"/>
      <c r="Y61" s="22"/>
      <c r="Z61" s="22"/>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row>
    <row r="62" spans="2:66" ht="33.75" customHeight="1">
      <c r="B62" s="20"/>
      <c r="C62" s="21"/>
      <c r="D62" s="20"/>
      <c r="E62" s="20"/>
      <c r="F62" s="20"/>
      <c r="G62" s="20"/>
      <c r="H62" s="20"/>
      <c r="I62" s="20"/>
      <c r="J62" s="20"/>
      <c r="K62" s="20"/>
      <c r="L62" s="20"/>
      <c r="M62" s="20"/>
      <c r="N62" s="20"/>
      <c r="O62" s="20"/>
      <c r="P62" s="20"/>
      <c r="Q62" s="20"/>
      <c r="R62" s="20"/>
      <c r="S62" s="20"/>
      <c r="T62" s="20"/>
      <c r="U62" s="20"/>
      <c r="V62" s="20"/>
      <c r="W62" s="22"/>
      <c r="X62" s="22"/>
      <c r="Y62" s="22"/>
      <c r="Z62" s="22"/>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row>
    <row r="63" spans="2:66" ht="33.75" customHeight="1">
      <c r="B63" s="20"/>
      <c r="C63" s="21"/>
      <c r="D63" s="20"/>
      <c r="E63" s="20"/>
      <c r="F63" s="20"/>
      <c r="G63" s="20"/>
      <c r="H63" s="20"/>
      <c r="I63" s="20"/>
      <c r="J63" s="20"/>
      <c r="K63" s="20"/>
      <c r="L63" s="20"/>
      <c r="M63" s="20"/>
      <c r="N63" s="20"/>
      <c r="O63" s="20"/>
      <c r="P63" s="20"/>
      <c r="Q63" s="20"/>
      <c r="R63" s="20"/>
      <c r="S63" s="20"/>
      <c r="T63" s="20"/>
      <c r="U63" s="20"/>
      <c r="V63" s="20"/>
      <c r="W63" s="22"/>
      <c r="X63" s="22"/>
      <c r="Y63" s="22"/>
      <c r="Z63" s="22"/>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row>
    <row r="64" spans="2:66" ht="33.75" customHeight="1">
      <c r="B64" s="20"/>
      <c r="C64" s="21"/>
      <c r="D64" s="20"/>
      <c r="E64" s="20"/>
      <c r="F64" s="20"/>
      <c r="G64" s="20"/>
      <c r="H64" s="20"/>
      <c r="I64" s="20"/>
      <c r="J64" s="20"/>
      <c r="K64" s="20"/>
      <c r="L64" s="20"/>
      <c r="M64" s="20"/>
      <c r="N64" s="20"/>
      <c r="O64" s="20"/>
      <c r="P64" s="20"/>
      <c r="Q64" s="20"/>
      <c r="R64" s="20"/>
      <c r="S64" s="20"/>
      <c r="T64" s="20"/>
      <c r="U64" s="20"/>
      <c r="V64" s="20"/>
      <c r="W64" s="22"/>
      <c r="X64" s="22"/>
      <c r="Y64" s="22"/>
      <c r="Z64" s="22"/>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row>
    <row r="65" spans="2:66" ht="33.75" customHeight="1">
      <c r="B65" s="20"/>
      <c r="C65" s="21"/>
      <c r="D65" s="20"/>
      <c r="E65" s="20"/>
      <c r="F65" s="20"/>
      <c r="G65" s="20"/>
      <c r="H65" s="20"/>
      <c r="I65" s="20"/>
      <c r="J65" s="20"/>
      <c r="K65" s="20"/>
      <c r="L65" s="20"/>
      <c r="M65" s="20"/>
      <c r="N65" s="20"/>
      <c r="O65" s="20"/>
      <c r="P65" s="20"/>
      <c r="Q65" s="20"/>
      <c r="R65" s="20"/>
      <c r="S65" s="20"/>
      <c r="T65" s="20"/>
      <c r="U65" s="20"/>
      <c r="V65" s="20"/>
      <c r="W65" s="22"/>
      <c r="X65" s="22"/>
      <c r="Y65" s="22"/>
      <c r="Z65" s="22"/>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row>
    <row r="66" spans="2:66" ht="33.75" customHeight="1">
      <c r="B66" s="20"/>
      <c r="C66" s="21"/>
      <c r="D66" s="20"/>
      <c r="E66" s="20"/>
      <c r="F66" s="20"/>
      <c r="G66" s="20"/>
      <c r="H66" s="20"/>
      <c r="I66" s="20"/>
      <c r="J66" s="20"/>
      <c r="K66" s="20"/>
      <c r="L66" s="20"/>
      <c r="M66" s="20"/>
      <c r="N66" s="20"/>
      <c r="O66" s="20"/>
      <c r="P66" s="20"/>
      <c r="Q66" s="20"/>
      <c r="R66" s="20"/>
      <c r="S66" s="20"/>
      <c r="T66" s="20"/>
      <c r="U66" s="20"/>
      <c r="V66" s="20"/>
      <c r="W66" s="22"/>
      <c r="X66" s="22"/>
      <c r="Y66" s="22"/>
      <c r="Z66" s="22"/>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row>
    <row r="67" spans="2:66" ht="33.75" customHeight="1">
      <c r="B67" s="20"/>
      <c r="C67" s="21"/>
      <c r="D67" s="20"/>
      <c r="E67" s="20"/>
      <c r="F67" s="20"/>
      <c r="G67" s="20"/>
      <c r="H67" s="20"/>
      <c r="I67" s="20"/>
      <c r="J67" s="20"/>
      <c r="K67" s="20"/>
      <c r="L67" s="20"/>
      <c r="M67" s="20"/>
      <c r="N67" s="20"/>
      <c r="O67" s="20"/>
      <c r="P67" s="20"/>
      <c r="Q67" s="20"/>
      <c r="R67" s="20"/>
      <c r="S67" s="20"/>
      <c r="T67" s="20"/>
      <c r="U67" s="20"/>
      <c r="V67" s="20"/>
      <c r="W67" s="22"/>
      <c r="X67" s="22"/>
      <c r="Y67" s="22"/>
      <c r="Z67" s="22"/>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row>
    <row r="68" spans="2:66" ht="33.75" customHeight="1">
      <c r="B68" s="20"/>
      <c r="C68" s="21"/>
      <c r="D68" s="20"/>
      <c r="E68" s="20"/>
      <c r="F68" s="20"/>
      <c r="G68" s="20"/>
      <c r="H68" s="20"/>
      <c r="I68" s="20"/>
      <c r="J68" s="20"/>
      <c r="K68" s="20"/>
      <c r="L68" s="20"/>
      <c r="M68" s="20"/>
      <c r="N68" s="20"/>
      <c r="O68" s="20"/>
      <c r="P68" s="20"/>
      <c r="Q68" s="20"/>
      <c r="R68" s="20"/>
      <c r="S68" s="20"/>
      <c r="T68" s="20"/>
      <c r="U68" s="20"/>
      <c r="V68" s="20"/>
      <c r="W68" s="22"/>
      <c r="X68" s="22"/>
      <c r="Y68" s="22"/>
      <c r="Z68" s="22"/>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row>
    <row r="69" spans="2:66" ht="33.75" customHeight="1">
      <c r="B69" s="20"/>
      <c r="C69" s="21"/>
      <c r="D69" s="20"/>
      <c r="E69" s="20"/>
      <c r="F69" s="20"/>
      <c r="G69" s="20"/>
      <c r="H69" s="20"/>
      <c r="I69" s="20"/>
      <c r="J69" s="20"/>
      <c r="K69" s="20"/>
      <c r="L69" s="20"/>
      <c r="M69" s="20"/>
      <c r="N69" s="20"/>
      <c r="O69" s="20"/>
      <c r="P69" s="20"/>
      <c r="Q69" s="20"/>
      <c r="R69" s="20"/>
      <c r="S69" s="20"/>
      <c r="T69" s="20"/>
      <c r="U69" s="20"/>
      <c r="V69" s="20"/>
      <c r="W69" s="22"/>
      <c r="X69" s="22"/>
      <c r="Y69" s="22"/>
      <c r="Z69" s="22"/>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row>
    <row r="70" spans="2:66" ht="33.75" customHeight="1">
      <c r="B70" s="20"/>
      <c r="C70" s="21"/>
      <c r="D70" s="20"/>
      <c r="E70" s="20"/>
      <c r="F70" s="20"/>
      <c r="G70" s="20"/>
      <c r="H70" s="20"/>
      <c r="I70" s="20"/>
      <c r="J70" s="20"/>
      <c r="K70" s="20"/>
      <c r="L70" s="20"/>
      <c r="M70" s="20"/>
      <c r="N70" s="20"/>
      <c r="O70" s="20"/>
      <c r="P70" s="20"/>
      <c r="Q70" s="20"/>
      <c r="R70" s="20"/>
      <c r="S70" s="20"/>
      <c r="T70" s="20"/>
      <c r="U70" s="20"/>
      <c r="V70" s="20"/>
      <c r="W70" s="22"/>
      <c r="X70" s="22"/>
      <c r="Y70" s="22"/>
      <c r="Z70" s="22"/>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row>
    <row r="71" spans="2:66" ht="33.75" customHeight="1">
      <c r="B71" s="20"/>
      <c r="C71" s="21"/>
      <c r="D71" s="20"/>
      <c r="E71" s="20"/>
      <c r="F71" s="20"/>
      <c r="G71" s="20"/>
      <c r="H71" s="20"/>
      <c r="I71" s="20"/>
      <c r="J71" s="20"/>
      <c r="K71" s="20"/>
      <c r="L71" s="20"/>
      <c r="M71" s="20"/>
      <c r="N71" s="20"/>
      <c r="O71" s="20"/>
      <c r="P71" s="20"/>
      <c r="Q71" s="20"/>
      <c r="R71" s="20"/>
      <c r="S71" s="20"/>
      <c r="T71" s="20"/>
      <c r="U71" s="20"/>
      <c r="V71" s="20"/>
      <c r="W71" s="22"/>
      <c r="X71" s="22"/>
      <c r="Y71" s="22"/>
      <c r="Z71" s="22"/>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row>
    <row r="72" spans="2:66" ht="33.75" customHeight="1">
      <c r="B72" s="20"/>
      <c r="C72" s="21"/>
      <c r="D72" s="20"/>
      <c r="E72" s="20"/>
      <c r="F72" s="20"/>
      <c r="G72" s="20"/>
      <c r="H72" s="20"/>
      <c r="I72" s="20"/>
      <c r="J72" s="20"/>
      <c r="K72" s="20"/>
      <c r="L72" s="20"/>
      <c r="M72" s="20"/>
      <c r="N72" s="20"/>
      <c r="O72" s="20"/>
      <c r="P72" s="20"/>
      <c r="Q72" s="20"/>
      <c r="R72" s="20"/>
      <c r="S72" s="20"/>
      <c r="T72" s="20"/>
      <c r="U72" s="20"/>
      <c r="V72" s="20"/>
      <c r="W72" s="22"/>
      <c r="X72" s="22"/>
      <c r="Y72" s="22"/>
      <c r="Z72" s="22"/>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row>
    <row r="73" spans="2:66" ht="33.75" customHeight="1">
      <c r="B73" s="20"/>
      <c r="C73" s="21"/>
      <c r="D73" s="20"/>
      <c r="E73" s="20"/>
      <c r="F73" s="20"/>
      <c r="G73" s="20"/>
      <c r="H73" s="20"/>
      <c r="I73" s="20"/>
      <c r="J73" s="20"/>
      <c r="K73" s="20"/>
      <c r="L73" s="20"/>
      <c r="M73" s="20"/>
      <c r="N73" s="20"/>
      <c r="O73" s="20"/>
      <c r="P73" s="20"/>
      <c r="Q73" s="20"/>
      <c r="R73" s="20"/>
      <c r="S73" s="20"/>
      <c r="T73" s="20"/>
      <c r="U73" s="20"/>
      <c r="V73" s="20"/>
      <c r="W73" s="22"/>
      <c r="X73" s="22"/>
      <c r="Y73" s="22"/>
      <c r="Z73" s="22"/>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row>
    <row r="74" spans="2:66" ht="33.75" customHeight="1">
      <c r="B74" s="20"/>
      <c r="C74" s="21"/>
      <c r="D74" s="20"/>
      <c r="E74" s="20"/>
      <c r="F74" s="20"/>
      <c r="G74" s="20"/>
      <c r="H74" s="20"/>
      <c r="I74" s="20"/>
      <c r="J74" s="20"/>
      <c r="K74" s="20"/>
      <c r="L74" s="20"/>
      <c r="M74" s="20"/>
      <c r="N74" s="20"/>
      <c r="O74" s="20"/>
      <c r="P74" s="20"/>
      <c r="Q74" s="20"/>
      <c r="R74" s="20"/>
      <c r="S74" s="20"/>
      <c r="T74" s="20"/>
      <c r="U74" s="20"/>
      <c r="V74" s="20"/>
      <c r="W74" s="22"/>
      <c r="X74" s="22"/>
      <c r="Y74" s="22"/>
      <c r="Z74" s="22"/>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row>
    <row r="75" spans="2:66" ht="33.75" customHeight="1">
      <c r="B75" s="20"/>
      <c r="C75" s="21"/>
      <c r="D75" s="20"/>
      <c r="E75" s="20"/>
      <c r="F75" s="20"/>
      <c r="G75" s="20"/>
      <c r="H75" s="20"/>
      <c r="I75" s="20"/>
      <c r="J75" s="20"/>
      <c r="K75" s="20"/>
      <c r="L75" s="20"/>
      <c r="M75" s="20"/>
      <c r="N75" s="20"/>
      <c r="O75" s="20"/>
      <c r="P75" s="20"/>
      <c r="Q75" s="20"/>
      <c r="R75" s="20"/>
      <c r="S75" s="20"/>
      <c r="T75" s="20"/>
      <c r="U75" s="20"/>
      <c r="V75" s="20"/>
      <c r="W75" s="22"/>
      <c r="X75" s="22"/>
      <c r="Y75" s="22"/>
      <c r="Z75" s="22"/>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row>
    <row r="76" spans="2:66" ht="33.75" customHeight="1">
      <c r="B76" s="20"/>
      <c r="C76" s="21"/>
      <c r="D76" s="20"/>
      <c r="E76" s="20"/>
      <c r="F76" s="20"/>
      <c r="G76" s="20"/>
      <c r="H76" s="20"/>
      <c r="I76" s="20"/>
      <c r="J76" s="20"/>
      <c r="K76" s="20"/>
      <c r="L76" s="20"/>
      <c r="M76" s="20"/>
      <c r="N76" s="20"/>
      <c r="O76" s="20"/>
      <c r="P76" s="20"/>
      <c r="Q76" s="20"/>
      <c r="R76" s="20"/>
      <c r="S76" s="20"/>
      <c r="T76" s="20"/>
      <c r="U76" s="20"/>
      <c r="V76" s="20"/>
      <c r="W76" s="22"/>
      <c r="X76" s="22"/>
      <c r="Y76" s="22"/>
      <c r="Z76" s="22"/>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row>
    <row r="77" spans="2:66" ht="33.75" customHeight="1">
      <c r="B77" s="20"/>
      <c r="C77" s="21"/>
      <c r="D77" s="20"/>
      <c r="E77" s="20"/>
      <c r="F77" s="20"/>
      <c r="G77" s="20"/>
      <c r="H77" s="20"/>
      <c r="I77" s="20"/>
      <c r="J77" s="20"/>
      <c r="K77" s="20"/>
      <c r="L77" s="20"/>
      <c r="M77" s="20"/>
      <c r="N77" s="20"/>
      <c r="O77" s="20"/>
      <c r="P77" s="20"/>
      <c r="Q77" s="20"/>
      <c r="R77" s="20"/>
      <c r="S77" s="20"/>
      <c r="T77" s="20"/>
      <c r="U77" s="20"/>
      <c r="V77" s="20"/>
      <c r="W77" s="22"/>
      <c r="X77" s="22"/>
      <c r="Y77" s="22"/>
      <c r="Z77" s="22"/>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row>
    <row r="78" spans="2:66" ht="33.75" customHeight="1">
      <c r="B78" s="20"/>
      <c r="C78" s="21"/>
      <c r="D78" s="20"/>
      <c r="E78" s="20"/>
      <c r="F78" s="20"/>
      <c r="G78" s="20"/>
      <c r="H78" s="20"/>
      <c r="I78" s="20"/>
      <c r="J78" s="20"/>
      <c r="K78" s="20"/>
      <c r="L78" s="20"/>
      <c r="M78" s="20"/>
      <c r="N78" s="20"/>
      <c r="O78" s="20"/>
      <c r="P78" s="20"/>
      <c r="Q78" s="20"/>
      <c r="R78" s="20"/>
      <c r="S78" s="20"/>
      <c r="T78" s="20"/>
      <c r="U78" s="20"/>
      <c r="V78" s="20"/>
      <c r="W78" s="22"/>
      <c r="X78" s="22"/>
      <c r="Y78" s="22"/>
      <c r="Z78" s="22"/>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row>
    <row r="79" spans="2:66" ht="33.75" customHeight="1">
      <c r="B79" s="20"/>
      <c r="C79" s="21"/>
      <c r="D79" s="20"/>
      <c r="E79" s="20"/>
      <c r="F79" s="20"/>
      <c r="G79" s="20"/>
      <c r="H79" s="20"/>
      <c r="I79" s="20"/>
      <c r="J79" s="20"/>
      <c r="K79" s="20"/>
      <c r="L79" s="20"/>
      <c r="M79" s="20"/>
      <c r="N79" s="20"/>
      <c r="O79" s="20"/>
      <c r="P79" s="20"/>
      <c r="Q79" s="20"/>
      <c r="R79" s="20"/>
      <c r="S79" s="20"/>
      <c r="T79" s="20"/>
      <c r="U79" s="20"/>
      <c r="V79" s="20"/>
      <c r="W79" s="22"/>
      <c r="X79" s="22"/>
      <c r="Y79" s="22"/>
      <c r="Z79" s="22"/>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row>
    <row r="80" spans="2:66" ht="33.75" customHeight="1">
      <c r="B80" s="20"/>
      <c r="C80" s="21"/>
      <c r="D80" s="20"/>
      <c r="E80" s="20"/>
      <c r="F80" s="20"/>
      <c r="G80" s="20"/>
      <c r="H80" s="20"/>
      <c r="I80" s="20"/>
      <c r="J80" s="20"/>
      <c r="K80" s="20"/>
      <c r="L80" s="20"/>
      <c r="M80" s="20"/>
      <c r="N80" s="20"/>
      <c r="O80" s="20"/>
      <c r="P80" s="20"/>
      <c r="Q80" s="20"/>
      <c r="R80" s="20"/>
      <c r="S80" s="20"/>
      <c r="T80" s="20"/>
      <c r="U80" s="20"/>
      <c r="V80" s="20"/>
      <c r="W80" s="22"/>
      <c r="X80" s="22"/>
      <c r="Y80" s="22"/>
      <c r="Z80" s="22"/>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row>
    <row r="81" spans="2:66" ht="33.75" customHeight="1">
      <c r="B81" s="20"/>
      <c r="C81" s="21"/>
      <c r="D81" s="20"/>
      <c r="E81" s="20"/>
      <c r="F81" s="20"/>
      <c r="G81" s="20"/>
      <c r="H81" s="20"/>
      <c r="I81" s="20"/>
      <c r="J81" s="20"/>
      <c r="K81" s="20"/>
      <c r="L81" s="20"/>
      <c r="M81" s="20"/>
      <c r="N81" s="20"/>
      <c r="O81" s="20"/>
      <c r="P81" s="20"/>
      <c r="Q81" s="20"/>
      <c r="R81" s="20"/>
      <c r="S81" s="20"/>
      <c r="T81" s="20"/>
      <c r="U81" s="20"/>
      <c r="V81" s="20"/>
      <c r="W81" s="22"/>
      <c r="X81" s="22"/>
      <c r="Y81" s="22"/>
      <c r="Z81" s="22"/>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row>
    <row r="82" spans="2:66" ht="33.75" customHeight="1">
      <c r="B82" s="20"/>
      <c r="C82" s="21"/>
      <c r="D82" s="20"/>
      <c r="E82" s="20"/>
      <c r="F82" s="20"/>
      <c r="G82" s="20"/>
      <c r="H82" s="20"/>
      <c r="I82" s="20"/>
      <c r="J82" s="20"/>
      <c r="K82" s="20"/>
      <c r="L82" s="20"/>
      <c r="M82" s="20"/>
      <c r="N82" s="20"/>
      <c r="O82" s="20"/>
      <c r="P82" s="20"/>
      <c r="Q82" s="20"/>
      <c r="R82" s="20"/>
      <c r="S82" s="20"/>
      <c r="T82" s="20"/>
      <c r="U82" s="20"/>
      <c r="V82" s="20"/>
      <c r="W82" s="22"/>
      <c r="X82" s="22"/>
      <c r="Y82" s="22"/>
      <c r="Z82" s="22"/>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row>
    <row r="83" spans="2:66" ht="33.75" customHeight="1">
      <c r="B83" s="20"/>
      <c r="C83" s="21"/>
      <c r="D83" s="20"/>
      <c r="E83" s="20"/>
      <c r="F83" s="20"/>
      <c r="G83" s="20"/>
      <c r="H83" s="20"/>
      <c r="I83" s="20"/>
      <c r="J83" s="20"/>
      <c r="K83" s="20"/>
      <c r="L83" s="20"/>
      <c r="M83" s="20"/>
      <c r="N83" s="20"/>
      <c r="O83" s="20"/>
      <c r="P83" s="20"/>
      <c r="Q83" s="20"/>
      <c r="R83" s="20"/>
      <c r="S83" s="20"/>
      <c r="T83" s="20"/>
      <c r="U83" s="20"/>
      <c r="V83" s="20"/>
      <c r="W83" s="22"/>
      <c r="X83" s="22"/>
      <c r="Y83" s="22"/>
      <c r="Z83" s="22"/>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row>
    <row r="84" spans="2:66" ht="33.75" customHeight="1">
      <c r="B84" s="20"/>
      <c r="C84" s="21"/>
      <c r="D84" s="20"/>
      <c r="E84" s="20"/>
      <c r="F84" s="20"/>
      <c r="G84" s="20"/>
      <c r="H84" s="20"/>
      <c r="I84" s="20"/>
      <c r="J84" s="20"/>
      <c r="K84" s="20"/>
      <c r="L84" s="20"/>
      <c r="M84" s="20"/>
      <c r="N84" s="20"/>
      <c r="O84" s="20"/>
      <c r="P84" s="20"/>
      <c r="Q84" s="20"/>
      <c r="R84" s="20"/>
      <c r="S84" s="20"/>
      <c r="T84" s="20"/>
      <c r="U84" s="20"/>
      <c r="V84" s="20"/>
      <c r="W84" s="22"/>
      <c r="X84" s="22"/>
      <c r="Y84" s="22"/>
      <c r="Z84" s="22"/>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row>
    <row r="85" spans="2:66" ht="33.75" customHeight="1">
      <c r="B85" s="20"/>
      <c r="C85" s="21"/>
      <c r="D85" s="20"/>
      <c r="E85" s="20"/>
      <c r="F85" s="20"/>
      <c r="G85" s="20"/>
      <c r="H85" s="20"/>
      <c r="I85" s="20"/>
      <c r="J85" s="20"/>
      <c r="K85" s="20"/>
      <c r="L85" s="20"/>
      <c r="M85" s="20"/>
      <c r="N85" s="20"/>
      <c r="O85" s="20"/>
      <c r="P85" s="20"/>
      <c r="Q85" s="20"/>
      <c r="R85" s="20"/>
      <c r="S85" s="20"/>
      <c r="T85" s="20"/>
      <c r="U85" s="20"/>
      <c r="V85" s="20"/>
      <c r="W85" s="22"/>
      <c r="X85" s="22"/>
      <c r="Y85" s="22"/>
      <c r="Z85" s="22"/>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row>
    <row r="86" spans="2:66" ht="33.75" customHeight="1">
      <c r="B86" s="20"/>
      <c r="C86" s="21"/>
      <c r="D86" s="20"/>
      <c r="E86" s="20"/>
      <c r="F86" s="20"/>
      <c r="G86" s="20"/>
      <c r="H86" s="20"/>
      <c r="I86" s="20"/>
      <c r="J86" s="20"/>
      <c r="K86" s="20"/>
      <c r="L86" s="20"/>
      <c r="M86" s="20"/>
      <c r="N86" s="20"/>
      <c r="O86" s="20"/>
      <c r="P86" s="20"/>
      <c r="Q86" s="20"/>
      <c r="R86" s="20"/>
      <c r="S86" s="20"/>
      <c r="T86" s="20"/>
      <c r="U86" s="20"/>
      <c r="V86" s="20"/>
      <c r="W86" s="22"/>
      <c r="X86" s="22"/>
      <c r="Y86" s="22"/>
      <c r="Z86" s="22"/>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row>
    <row r="87" spans="2:66" ht="33.75" customHeight="1">
      <c r="B87" s="20"/>
      <c r="C87" s="21"/>
      <c r="D87" s="20"/>
      <c r="E87" s="20"/>
      <c r="F87" s="20"/>
      <c r="G87" s="20"/>
      <c r="H87" s="20"/>
      <c r="I87" s="20"/>
      <c r="J87" s="20"/>
      <c r="K87" s="20"/>
      <c r="L87" s="20"/>
      <c r="M87" s="20"/>
      <c r="N87" s="20"/>
      <c r="O87" s="20"/>
      <c r="P87" s="20"/>
      <c r="Q87" s="20"/>
      <c r="R87" s="20"/>
      <c r="S87" s="20"/>
      <c r="T87" s="20"/>
      <c r="U87" s="20"/>
      <c r="V87" s="20"/>
      <c r="W87" s="22"/>
      <c r="X87" s="22"/>
      <c r="Y87" s="22"/>
      <c r="Z87" s="22"/>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row>
    <row r="88" spans="2:66" ht="33.75" customHeight="1">
      <c r="B88" s="20"/>
      <c r="C88" s="21"/>
      <c r="D88" s="20"/>
      <c r="E88" s="20"/>
      <c r="F88" s="20"/>
      <c r="G88" s="20"/>
      <c r="H88" s="20"/>
      <c r="I88" s="20"/>
      <c r="J88" s="20"/>
      <c r="K88" s="20"/>
      <c r="L88" s="20"/>
      <c r="M88" s="20"/>
      <c r="N88" s="20"/>
      <c r="O88" s="20"/>
      <c r="P88" s="20"/>
      <c r="Q88" s="20"/>
      <c r="R88" s="20"/>
      <c r="S88" s="20"/>
      <c r="T88" s="20"/>
      <c r="U88" s="20"/>
      <c r="V88" s="20"/>
      <c r="W88" s="22"/>
      <c r="X88" s="22"/>
      <c r="Y88" s="22"/>
      <c r="Z88" s="22"/>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row>
    <row r="89" spans="2:66" ht="33.75" customHeight="1">
      <c r="B89" s="20"/>
      <c r="C89" s="21"/>
      <c r="D89" s="20"/>
      <c r="E89" s="20"/>
      <c r="F89" s="20"/>
      <c r="G89" s="20"/>
      <c r="H89" s="20"/>
      <c r="I89" s="20"/>
      <c r="J89" s="20"/>
      <c r="K89" s="20"/>
      <c r="L89" s="20"/>
      <c r="M89" s="20"/>
      <c r="N89" s="20"/>
      <c r="O89" s="20"/>
      <c r="P89" s="20"/>
      <c r="Q89" s="20"/>
      <c r="R89" s="20"/>
      <c r="S89" s="20"/>
      <c r="T89" s="20"/>
      <c r="U89" s="20"/>
      <c r="V89" s="20"/>
      <c r="W89" s="22"/>
      <c r="X89" s="22"/>
      <c r="Y89" s="22"/>
      <c r="Z89" s="22"/>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row>
    <row r="90" spans="2:66" ht="33.75" customHeight="1">
      <c r="B90" s="20"/>
      <c r="C90" s="21"/>
      <c r="D90" s="20"/>
      <c r="E90" s="20"/>
      <c r="F90" s="20"/>
      <c r="G90" s="20"/>
      <c r="H90" s="20"/>
      <c r="I90" s="20"/>
      <c r="J90" s="20"/>
      <c r="K90" s="20"/>
      <c r="L90" s="20"/>
      <c r="M90" s="20"/>
      <c r="N90" s="20"/>
      <c r="O90" s="20"/>
      <c r="P90" s="20"/>
      <c r="Q90" s="20"/>
      <c r="R90" s="20"/>
      <c r="S90" s="20"/>
      <c r="T90" s="20"/>
      <c r="U90" s="20"/>
      <c r="V90" s="20"/>
      <c r="W90" s="22"/>
      <c r="X90" s="22"/>
      <c r="Y90" s="22"/>
      <c r="Z90" s="22"/>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row>
    <row r="91" spans="2:66" ht="33.75" customHeight="1">
      <c r="B91" s="20"/>
      <c r="C91" s="21"/>
      <c r="D91" s="20"/>
      <c r="E91" s="20"/>
      <c r="F91" s="20"/>
      <c r="G91" s="20"/>
      <c r="H91" s="20"/>
      <c r="I91" s="20"/>
      <c r="J91" s="20"/>
      <c r="K91" s="20"/>
      <c r="L91" s="20"/>
      <c r="M91" s="20"/>
      <c r="N91" s="20"/>
      <c r="O91" s="20"/>
      <c r="P91" s="20"/>
      <c r="Q91" s="20"/>
      <c r="R91" s="20"/>
      <c r="S91" s="20"/>
      <c r="T91" s="20"/>
      <c r="U91" s="20"/>
      <c r="V91" s="20"/>
      <c r="W91" s="22"/>
      <c r="X91" s="22"/>
      <c r="Y91" s="22"/>
      <c r="Z91" s="22"/>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row>
    <row r="92" spans="2:66" ht="33.75" customHeight="1">
      <c r="B92" s="20"/>
      <c r="C92" s="21"/>
      <c r="D92" s="20"/>
      <c r="E92" s="20"/>
      <c r="F92" s="20"/>
      <c r="G92" s="20"/>
      <c r="H92" s="20"/>
      <c r="I92" s="20"/>
      <c r="J92" s="20"/>
      <c r="K92" s="20"/>
      <c r="L92" s="20"/>
      <c r="M92" s="20"/>
      <c r="N92" s="20"/>
      <c r="O92" s="20"/>
      <c r="P92" s="20"/>
      <c r="Q92" s="20"/>
      <c r="R92" s="20"/>
      <c r="S92" s="20"/>
      <c r="T92" s="20"/>
      <c r="U92" s="20"/>
      <c r="V92" s="20"/>
      <c r="W92" s="22"/>
      <c r="X92" s="22"/>
      <c r="Y92" s="22"/>
      <c r="Z92" s="22"/>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row>
    <row r="93" spans="2:66" ht="33.75" customHeight="1">
      <c r="B93" s="20"/>
      <c r="C93" s="21"/>
      <c r="D93" s="20"/>
      <c r="E93" s="20"/>
      <c r="F93" s="20"/>
      <c r="G93" s="20"/>
      <c r="H93" s="20"/>
      <c r="I93" s="20"/>
      <c r="J93" s="20"/>
      <c r="K93" s="20"/>
      <c r="L93" s="20"/>
      <c r="M93" s="20"/>
      <c r="N93" s="20"/>
      <c r="O93" s="20"/>
      <c r="P93" s="20"/>
      <c r="Q93" s="20"/>
      <c r="R93" s="20"/>
      <c r="S93" s="20"/>
      <c r="T93" s="20"/>
      <c r="U93" s="20"/>
      <c r="V93" s="20"/>
      <c r="W93" s="22"/>
      <c r="X93" s="22"/>
      <c r="Y93" s="22"/>
      <c r="Z93" s="22"/>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row>
    <row r="94" spans="2:66" ht="33.75" customHeight="1">
      <c r="B94" s="20"/>
      <c r="C94" s="21"/>
      <c r="D94" s="20"/>
      <c r="E94" s="20"/>
      <c r="F94" s="20"/>
      <c r="G94" s="20"/>
      <c r="H94" s="20"/>
      <c r="I94" s="20"/>
      <c r="J94" s="20"/>
      <c r="K94" s="20"/>
      <c r="L94" s="20"/>
      <c r="M94" s="20"/>
      <c r="N94" s="20"/>
      <c r="O94" s="20"/>
      <c r="P94" s="20"/>
      <c r="Q94" s="20"/>
      <c r="R94" s="20"/>
      <c r="S94" s="20"/>
      <c r="T94" s="20"/>
      <c r="U94" s="20"/>
      <c r="V94" s="20"/>
      <c r="W94" s="22"/>
      <c r="X94" s="22"/>
      <c r="Y94" s="22"/>
      <c r="Z94" s="22"/>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row>
    <row r="95" spans="2:66" ht="33.75" customHeight="1">
      <c r="B95" s="20"/>
      <c r="C95" s="21"/>
      <c r="D95" s="20"/>
      <c r="E95" s="20"/>
      <c r="F95" s="20"/>
      <c r="G95" s="20"/>
      <c r="H95" s="20"/>
      <c r="I95" s="20"/>
      <c r="J95" s="20"/>
      <c r="K95" s="20"/>
      <c r="L95" s="20"/>
      <c r="M95" s="20"/>
      <c r="N95" s="20"/>
      <c r="O95" s="20"/>
      <c r="P95" s="20"/>
      <c r="Q95" s="20"/>
      <c r="R95" s="20"/>
      <c r="S95" s="20"/>
      <c r="T95" s="20"/>
      <c r="U95" s="20"/>
      <c r="V95" s="20"/>
      <c r="W95" s="22"/>
      <c r="X95" s="22"/>
      <c r="Y95" s="22"/>
      <c r="Z95" s="22"/>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row>
    <row r="96" spans="2:66" ht="33.75" customHeight="1">
      <c r="B96" s="20"/>
      <c r="C96" s="21"/>
      <c r="D96" s="20"/>
      <c r="E96" s="20"/>
      <c r="F96" s="20"/>
      <c r="G96" s="20"/>
      <c r="H96" s="20"/>
      <c r="I96" s="20"/>
      <c r="J96" s="20"/>
      <c r="K96" s="20"/>
      <c r="L96" s="20"/>
      <c r="M96" s="20"/>
      <c r="N96" s="20"/>
      <c r="O96" s="20"/>
      <c r="P96" s="20"/>
      <c r="Q96" s="20"/>
      <c r="R96" s="20"/>
      <c r="S96" s="20"/>
      <c r="T96" s="20"/>
      <c r="U96" s="20"/>
      <c r="V96" s="20"/>
      <c r="W96" s="22"/>
      <c r="X96" s="22"/>
      <c r="Y96" s="22"/>
      <c r="Z96" s="22"/>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row>
    <row r="97" spans="52:66" ht="33.75" customHeight="1">
      <c r="AZ97" s="20"/>
      <c r="BA97" s="20"/>
      <c r="BB97" s="20"/>
      <c r="BC97" s="20"/>
      <c r="BD97" s="20"/>
      <c r="BE97" s="20"/>
      <c r="BF97" s="20"/>
      <c r="BG97" s="20"/>
      <c r="BH97" s="20"/>
      <c r="BI97" s="20"/>
      <c r="BJ97" s="20"/>
      <c r="BK97" s="20"/>
      <c r="BL97" s="20"/>
      <c r="BM97" s="20"/>
      <c r="BN97" s="20"/>
    </row>
  </sheetData>
  <sheetProtection formatCells="0" formatColumns="0" formatRows="0" insertColumns="0" insertRows="0" deleteColumns="0" deleteRows="0"/>
  <mergeCells count="49">
    <mergeCell ref="B31:B34"/>
    <mergeCell ref="B19:B22"/>
    <mergeCell ref="B23:B26"/>
    <mergeCell ref="B27:B30"/>
    <mergeCell ref="F7:F9"/>
    <mergeCell ref="B7:B9"/>
    <mergeCell ref="C7:C9"/>
    <mergeCell ref="B15:B17"/>
    <mergeCell ref="D7:D9"/>
    <mergeCell ref="E7:E9"/>
    <mergeCell ref="Z8:Z9"/>
    <mergeCell ref="G8:G9"/>
    <mergeCell ref="H8:H9"/>
    <mergeCell ref="M8:M9"/>
    <mergeCell ref="L8:L9"/>
    <mergeCell ref="K8:K9"/>
    <mergeCell ref="J8:J9"/>
    <mergeCell ref="Y8:Y9"/>
    <mergeCell ref="W8:W9"/>
    <mergeCell ref="P8:P9"/>
    <mergeCell ref="I8:I9"/>
    <mergeCell ref="S8:S9"/>
    <mergeCell ref="O8:O9"/>
    <mergeCell ref="N8:N9"/>
    <mergeCell ref="T8:T9"/>
    <mergeCell ref="U8:U9"/>
    <mergeCell ref="V8:V9"/>
    <mergeCell ref="X8:X9"/>
    <mergeCell ref="BN10:BN11"/>
    <mergeCell ref="BF8:BF9"/>
    <mergeCell ref="BG8:BG9"/>
    <mergeCell ref="BM8:BM9"/>
    <mergeCell ref="BN8:BN9"/>
    <mergeCell ref="AY8:AY9"/>
    <mergeCell ref="BF10:BF11"/>
    <mergeCell ref="BG10:BG11"/>
    <mergeCell ref="AZ7:AZ9"/>
    <mergeCell ref="BM10:BM11"/>
    <mergeCell ref="AU11:AX11"/>
    <mergeCell ref="AM11:AP11"/>
    <mergeCell ref="AQ11:AT11"/>
    <mergeCell ref="BA13:BC13"/>
    <mergeCell ref="BH13:BJ13"/>
    <mergeCell ref="AD8:AD9"/>
    <mergeCell ref="AC8:AC9"/>
    <mergeCell ref="AA8:AA9"/>
    <mergeCell ref="AE11:AH11"/>
    <mergeCell ref="AI11:AL11"/>
    <mergeCell ref="AB8:AB9"/>
  </mergeCells>
  <phoneticPr fontId="5" type="noConversion"/>
  <dataValidations xWindow="478" yWindow="440" count="64">
    <dataValidation type="textLength" allowBlank="1" showInputMessage="1" showErrorMessage="1" sqref="C15:C18 B23:B34 B19" xr:uid="{00000000-0002-0000-0000-000000000000}">
      <formula1>1</formula1>
      <formula2>2000</formula2>
    </dataValidation>
    <dataValidation allowBlank="1" showInputMessage="1" showErrorMessage="1" prompt="Adicione o elimine columnas conforme al número de cortes de seguimiento establecidos. Se debe reportar el seguimiento dos veces por año (30 de junio -  31 de diciembre)._x000a__x000a_Asegúrese de aplicar y copiar la fórmula para cada una de las acciones establecidas." sqref="BA7:BA8 BD8 BH7:BH8 BK8" xr:uid="{00000000-0002-0000-0000-000001000000}"/>
    <dataValidation allowBlank="1" showInputMessage="1" showErrorMessage="1" prompt="1. Escriba el valor de los recursos y las fuentes para la ejecución de las acciones._x000a_2. Tenga en cuenta que una acción puede ser financiada por varias fuentes._x000a_3. Adicione o elimine las columnas necesarias, teniendo en cuenta el número de vigencias._x000a_" sqref="AE7" xr:uid="{00000000-0002-0000-0000-000002000000}"/>
    <dataValidation allowBlank="1" showInputMessage="1" showErrorMessage="1" prompt="Totalice el costo de las acciones al finalizar la vigencia del documento CONPES." sqref="AD8" xr:uid="{00000000-0002-0000-0000-000003000000}"/>
    <dataValidation allowBlank="1" showInputMessage="1" showErrorMessage="1" prompt="Escriba el nombre del indicador.  Este debe reflejar con toda presición la propiedad que se pretende medir, y debe ser coherente con la fórmula de medición._x000a__x000a_No se deben formular varios indicadores para una misma acción." sqref="N8" xr:uid="{00000000-0002-0000-0000-000004000000}"/>
    <dataValidation allowBlank="1" showInputMessage="1" showErrorMessage="1" prompt="Escriba la fecha de finalización de la acción._x000a__x000a_Formato DD/MM/AAAA." sqref="L8" xr:uid="{00000000-0002-0000-0000-000005000000}"/>
    <dataValidation allowBlank="1" showInputMessage="1" showErrorMessage="1" prompt="Escriba la fecha de inicio de la acción._x000a__x000a_Formato DD/MM/AAAA." sqref="K8" xr:uid="{00000000-0002-0000-0000-000006000000}"/>
    <dataValidation type="custom" allowBlank="1" showInputMessage="1" showErrorMessage="1" sqref="C10" xr:uid="{00000000-0002-0000-0000-000007000000}">
      <formula1>1</formula1>
    </dataValidation>
    <dataValidation allowBlank="1" showInputMessage="1" showErrorMessage="1" prompt="Escriba el correo electrónico de la persona responsable de reportar la ejecución de la acción." sqref="J8" xr:uid="{00000000-0002-0000-0000-000008000000}"/>
    <dataValidation allowBlank="1" showInputMessage="1" showErrorMessage="1" prompt="Escriba el nombre de la Dirección, Subdirección, Grupo o Unidad encargada de la ejecución de la acción._x000a__x000a_Utilice nombres completos y no siglas." sqref="H8" xr:uid="{00000000-0002-0000-0000-000009000000}"/>
    <dataValidation allowBlank="1" showInputMessage="1" showErrorMessage="1" prompt="Escriba la entidad responsable de la ejecución de la acción. Utilice nombres completos y no siglas." sqref="G8" xr:uid="{00000000-0002-0000-0000-00000A000000}"/>
    <dataValidation allowBlank="1" showInputMessage="1" showErrorMessage="1" prompt="Escriba los recursos asignados para cada vigencia" sqref="AE10 AI10 AG10 AK10 AU10 AW10 AM10 AO10 AQ10 AS10 BD10:BD11 BK10:BK11" xr:uid="{00000000-0002-0000-0000-00000B000000}"/>
    <dataValidation allowBlank="1" showInputMessage="1" showErrorMessage="1" prompt="Total costo acción Ni -Total recurso asignado acción Ni." sqref="AF12 AH12 AV12:AX12 AJ12:AL12 AN12:AP12 AR12:AT12" xr:uid="{00000000-0002-0000-0000-00000C000000}"/>
    <dataValidation allowBlank="1" showInputMessage="1" showErrorMessage="1" prompt="El balance cualitativo corresponde a las instrucciones indicadas en esta sección para cada uno de los cortes establecidos en el documento CONPES." sqref="B14" xr:uid="{00000000-0002-0000-0000-00000D000000}"/>
    <dataValidation allowBlank="1" showInputMessage="1" showErrorMessage="1" prompt="En caso de cambios en los responsables de la ejecución, por favor actualizar la información con la del nuevo responsable." sqref="G7" xr:uid="{00000000-0002-0000-0000-00000E000000}"/>
    <dataValidation allowBlank="1" showInputMessage="1" showErrorMessage="1" prompt="Escriba el nombre completo de la persona responsable de reportar la ejecución de la acción." sqref="I8" xr:uid="{00000000-0002-0000-0000-00000F000000}"/>
    <dataValidation allowBlank="1" showInputMessage="1" showErrorMessage="1" prompt="Defina el período de tiempo en el que la acción será ejecutada." sqref="K7:L7" xr:uid="{00000000-0002-0000-0000-000010000000}"/>
    <dataValidation allowBlank="1" showInputMessage="1" showErrorMessage="1" prompt="Escriba la fecha de aprobación del Documento CONPES que se encuentra en el documento publicado (instrucciones PAS. Paso 1. Datos básicos)._x000a__x000a_Formato DD/MM/AAAA." sqref="I4:J4" xr:uid="{00000000-0002-0000-0000-000011000000}"/>
    <dataValidation type="date" allowBlank="1" showInputMessage="1" showErrorMessage="1" error="Escriba la fecha en formato DD/MM/AAAA" sqref="K10:L10" xr:uid="{00000000-0002-0000-0000-000012000000}">
      <formula1>36526</formula1>
      <formula2>55153</formula2>
    </dataValidation>
    <dataValidation allowBlank="1" showInputMessage="1" showErrorMessage="1" prompt="Actualice la numeración de las acciones de acuerdo al número de objetivos y acciones formuladas en el documento CONPES._x000a__x000a_La actualización corresponde sólo al número de la acción, por ejemplo &quot;Acción 1.1&quot;." sqref="D10 AZ10:AZ11" xr:uid="{00000000-0002-0000-0000-000013000000}"/>
    <dataValidation allowBlank="1" showInputMessage="1" showErrorMessage="1" prompt="Escriba el avance acumulado del indicador para cada acción formulada. _x000a__x000a_El valor del avance debe estar en la misma unidad de la meta y ser consistente con la fórmula de cálculo del indicador._x000a__x000a_" sqref="BA9 BH9" xr:uid="{00000000-0002-0000-0000-000014000000}"/>
    <dataValidation allowBlank="1" showInputMessage="1" showErrorMessage="1" prompt="El avance porcentual de las acciones se calcula con respecto a las metas determinadas para cada vigencia. _x000a__x000a_No modifique las fórmulas y asegúrese de aplicarlas correctamente en todas las filas (acciones) y columnas (cortes)." sqref="BB9:BC9 BI9:BJ9" xr:uid="{00000000-0002-0000-0000-000015000000}"/>
    <dataValidation allowBlank="1" showInputMessage="1" showErrorMessage="1" prompt="El avance porcentual financiero se calcula con respecto a los recursos asignados para la acción en cada vigencia._x000a__x000a_No modifique las fórmulas y asegúrese de aplicarlas correctamente en todas las filas (acciones) y columnas (cortes)." sqref="BE9 BL9" xr:uid="{00000000-0002-0000-0000-000016000000}"/>
    <dataValidation allowBlank="1" showInputMessage="1" showErrorMessage="1" prompt="Escriba el avance acumulado financiero para cada acción formulada (recursos ejecutados en desarrollo de la acción). _x000a__x000a_" sqref="BD9 BK9" xr:uid="{00000000-0002-0000-0000-000017000000}"/>
    <dataValidation allowBlank="1" showInputMessage="1" showErrorMessage="1" prompt="Actualice la fórmula conforme:_x000a_1) Al número de acciones de cada objetivo (adición de filas)_x000a_2) Al corte evaluado, ya que la fórmula está indicando el avance del objetivo 1 en el corte No.1" sqref="BF10:BG11 BM10:BN11" xr:uid="{00000000-0002-0000-0000-000018000000}"/>
    <dataValidation allowBlank="1" showInputMessage="1" showErrorMessage="1" prompt="Total recurso asignado acción Ni - Total costo acción Ni" sqref="AE12 AU12 AI12 AQ12 AM12 AY12" xr:uid="{00000000-0002-0000-0000-000019000000}"/>
    <dataValidation allowBlank="1" showInputMessage="1" showErrorMessage="1" prompt="Total recurso asignado acción Ni - Total costo acción Ni _x000a_" sqref="AG12" xr:uid="{00000000-0002-0000-0000-00001A000000}"/>
    <dataValidation allowBlank="1" showInputMessage="1" showErrorMessage="1" prompt="Porcentaje de cumplimiento del objetivo general: Realice una sumatoria del porcentaje de cumplimiento de los objetivos específicos." sqref="BF13:BG13 BM13:BN13" xr:uid="{00000000-0002-0000-0000-00001B000000}"/>
    <dataValidation allowBlank="1" showInputMessage="1" showErrorMessage="1" prompt="Efectúe la diferencia entre los costos de las acciones y los recursos asignados para cada vigencia y para el agregado de las vigencias." sqref="B12" xr:uid="{00000000-0002-0000-0000-00001C000000}"/>
    <dataValidation allowBlank="1" showInputMessage="1" showErrorMessage="1" prompt="Recursos ejecutados (acumulados) en millones de pesos._x000a__x000a_ " sqref="BD13 BK13" xr:uid="{00000000-0002-0000-0000-00001D000000}"/>
    <dataValidation allowBlank="1" showInputMessage="1" showErrorMessage="1" prompt="El porcentaje de avance financiero para cada corte se calcula con la formula descrita en las instrucciones (Paso 3, literal b)._x000a__x000a_Asegúrese de aplicar correctamente la fórmula, incluyendo todas las acciones que fueron formuladas en el documento._x000a_ " sqref="BE13 BL13" xr:uid="{00000000-0002-0000-0000-00001E000000}"/>
    <dataValidation type="textLength" allowBlank="1" showInputMessage="1" showErrorMessage="1" error="El número de carácteres debe estar entre 50 y 500. " prompt="Escriba el objetivo general del documento CONPES aprobado (instrucciones PAS. Paso 1. Datos básicos)._x000a_" sqref="E5" xr:uid="{00000000-0002-0000-0000-00001F000000}">
      <formula1>50</formula1>
      <formula2>500</formula2>
    </dataValidation>
    <dataValidation allowBlank="1" showInputMessage="1" showErrorMessage="1" prompt="1. Totalice el costos de las acciones por vigencia._x000a_2. Totalice los recursos asignados de las acciones por vigencia." sqref="W11 C11:S11 U11" xr:uid="{00000000-0002-0000-0000-000020000000}"/>
    <dataValidation allowBlank="1" showInputMessage="1" showErrorMessage="1" prompt="Escriba la fórmula de cálculo del indicador, teniendo en cuenta las indicaciones del paso 1. Plan de acción en la hoja &quot;Instrucciones PAS&quot;." sqref="O8:O9" xr:uid="{00000000-0002-0000-0000-000021000000}"/>
    <dataValidation allowBlank="1" showInputMessage="1" showErrorMessage="1" prompt="El cálculo del % cumplimiento de objetivos específicos se calcula automaticamente con la fórmula descrita en las instrucciones (Paso 3 literal c)._x000a__x000a_Actualice la fórmula conforme al número de objetivos, acciones y corte de seguimiento._x000a__x000a_" sqref="BF8:BG8 BM8:BN8" xr:uid="{00000000-0002-0000-0000-000022000000}"/>
    <dataValidation allowBlank="1" showInputMessage="1" showErrorMessage="1" prompt="1. Defina la ponderación de cada acción de acuerdo a su nivel de importancia en el cumplimiento del objetivo específico de la política._x000a_2. La suma de las ponderaciones debe ser igual a la ponderación del objetivo específico." sqref="E7:E9" xr:uid="{00000000-0002-0000-0000-000023000000}"/>
    <dataValidation allowBlank="1" showInputMessage="1" showErrorMessage="1" prompt="Escriba los objetivos específicos del documento CONPES de la siguiente forma: _x000a_Objetivo 1: Descripción del objetivo 1._x000a_Objetivo 2: Descripción del objetivo 2._x000a__x000a_Tenga en cuenta que los objetivos también puede ser entendidos como ejes. " sqref="B7:B9" xr:uid="{00000000-0002-0000-0000-000024000000}"/>
    <dataValidation allowBlank="1" showInputMessage="1" showErrorMessage="1" prompt="1. Defina  en términos porcentuales la ponderación de cada objetivo de acuerdo a su nivel de importancia en el cumplimiento del objetivo general de la política._x000a_2. La suma de las ponderaciones de los objetivos debe ser igual al 100%." sqref="C7:C9" xr:uid="{00000000-0002-0000-0000-000025000000}"/>
    <dataValidation allowBlank="1" showInputMessage="1" showErrorMessage="1" prompt="Actualice las celdas &quot;Indicador&quot; y &quot;Financiero&quot; de cada acción para indicar el avance acumulado._x000a__x000a_Indicador se refiere al avance de la acción en terminos del indicador formulado._x000a__x000a_Financiero se refiere al avance en la ejecución de los recursos asignados." sqref="AZ7:AZ9" xr:uid="{00000000-0002-0000-0000-000026000000}"/>
    <dataValidation allowBlank="1" showInputMessage="1" showErrorMessage="1" prompt="Los indicadores de cumplimiento se clasifican en:_x000a_1. Indicadores de gestión._x000a_2. Indicadores de producto._x000a_3. Indicadores de resultado._x000a__x000a_Para mayor información consulte la hoja de Instrucciones PAS" sqref="M8:M9" xr:uid="{00000000-0002-0000-0000-000027000000}"/>
    <dataValidation allowBlank="1" showInputMessage="1" showErrorMessage="1" prompt="Total de los recursos asignados para cada acción al finalizar la vigencia del documento CONPES." sqref="AY8" xr:uid="{00000000-0002-0000-0000-000028000000}"/>
    <dataValidation allowBlank="1" showInputMessage="1" showErrorMessage="1" prompt="Ver pestaña &quot;instrucciones PAS&quot; paso 3. Adicione o elimine filas conforme al número de cortes establecidos. Responda las preguntas en maximo 750 caracteres.  _x000a_" sqref="B15:B18" xr:uid="{00000000-0002-0000-0000-000029000000}"/>
    <dataValidation allowBlank="1" showInputMessage="1" showErrorMessage="1" prompt="La sección de seguimiento a la ejecución de las acciones debe diligenciarse una vez el documento CONPES ha sido aprobado, y debe actualizarse de acuerdo a los cortes establecidos en el documento." sqref="BA6:BN6" xr:uid="{00000000-0002-0000-0000-00002A000000}"/>
    <dataValidation allowBlank="1" showInputMessage="1" showErrorMessage="1" prompt="Escriba el nombre del documento CONPES como fue aprobado en sesión CONPES (instrucciones PAS paso1. Datos básicos)." sqref="F3:W3" xr:uid="{00000000-0002-0000-0000-00002B000000}"/>
    <dataValidation allowBlank="1" showInputMessage="1" showErrorMessage="1" prompt="Escriba el número del documento CONPES, que fue asignado en el momento de la publicación (instrucciones PAS paso 1. Datos Básicos)." sqref="F4" xr:uid="{00000000-0002-0000-0000-00002C000000}"/>
    <dataValidation allowBlank="1" showErrorMessage="1" prompt="El avance del indicador de las acciones para cada corte se calcula con la formula descrita en las instrucciones (Paso 3, literal a)._x000a__x000a_Asegúrese de aplicar correctamente la fórmula, incluyendo todas las acciones que fueron formuladas en el documento._x000a_ " sqref="BA13:BC13 BH13:BJ13" xr:uid="{00000000-0002-0000-0000-00002D000000}"/>
    <dataValidation allowBlank="1" showInputMessage="1" showErrorMessage="1" prompt="La sección de Plan de Acción debe diligenciarse en el momento de la elaboración del documento CONPES." sqref="C6:AY6" xr:uid="{00000000-0002-0000-0000-00002E000000}"/>
    <dataValidation type="textLength" allowBlank="1" showInputMessage="1" showErrorMessage="1" error="El número de carácteres debe estar entre 50 y 500. " prompt="_x000a_" sqref="X5:BN5" xr:uid="{00000000-0002-0000-0000-00002F000000}">
      <formula1>50</formula1>
      <formula2>500</formula2>
    </dataValidation>
    <dataValidation type="textLength" allowBlank="1" showInputMessage="1" showErrorMessage="1" sqref="C19:AY34 AZ20:BN35" xr:uid="{00000000-0002-0000-0000-000030000000}">
      <formula1>0</formula1>
      <formula2>500</formula2>
    </dataValidation>
    <dataValidation allowBlank="1" showInputMessage="1" showErrorMessage="1" prompt="Escriba el nombre del documento CONPES como fue aprobado en sesión CONPES (instrucciones PAS paso 0. Datos básicos)." sqref="E3" xr:uid="{00000000-0002-0000-0000-000031000000}"/>
    <dataValidation allowBlank="1" showInputMessage="1" showErrorMessage="1" prompt="Escriba el número del documento CONPES, que fue asignado en el momento de la publicación (instrucciones PAS paso 0. Datos Básicos)." sqref="E4" xr:uid="{00000000-0002-0000-0000-000032000000}"/>
    <dataValidation allowBlank="1" showInputMessage="1" showErrorMessage="1" prompt="Dejar vacía." sqref="N4:Q4" xr:uid="{00000000-0002-0000-0000-000033000000}"/>
    <dataValidation allowBlank="1" showInputMessage="1" showErrorMessage="1" prompt="Indique si la acción formulada depende de la ejecución de otra acción. En caso de que no exista relación escriba la palabra No, en caso contrario indique el número de la acción o las acciones que estén relacionadas con la acción después de la palabra Sí." sqref="F7:F9" xr:uid="{00000000-0002-0000-0000-000034000000}"/>
    <dataValidation allowBlank="1" showInputMessage="1" showErrorMessage="1" prompt="Escriba el valor de la meta final en línea con la forma de acumulación._x000a__x000a_Acumulado y reducción acumulada: meta del último año de ejecución._x000a__x000a_Flujo y reducción: promedio de metas anuales._x000a__x000a_" sqref="X8:X9" xr:uid="{00000000-0002-0000-0000-000035000000}"/>
    <dataValidation allowBlank="1" showInputMessage="1" showErrorMessage="1" prompt="Indique los recursos asignados en millones de pesos y sus fuentes. En los casos en los que no pueda determinar los costos, deje la celda vacía, pero especifique su fuente. Los recursos deben estar en pesos del año de la aprobación del documento." sqref="AE8 AI8 AU8 AM8 AQ8" xr:uid="{00000000-0002-0000-0000-000036000000}"/>
    <dataValidation allowBlank="1" showInputMessage="1" showErrorMessage="1" prompt="Escriba el valor y fecha de la línea base de los indicadores que tienen disponibles dicha información. Recuerde que la línea base debe estar expresada en la misma unidad de la meta." sqref="Q8:R8" xr:uid="{00000000-0002-0000-0000-000037000000}"/>
    <dataValidation allowBlank="1" showInputMessage="1" showErrorMessage="1" prompt="Seleccione la forma de acumulación del indicador, teniendo en cuenta las indicaciones del paso 1. Plan de acción en la hoja &quot;Instrucciones PAS&quot;." sqref="P8:P9" xr:uid="{00000000-0002-0000-0000-000038000000}"/>
    <dataValidation allowBlank="1" showInputMessage="1" showErrorMessage="1" prompt="Para una correcta formulación de indicadores por favor consulte la Guía metodológica para el seguimiento y la evaluación de políticas públicas (2014), elaborada por la DSEPP, que se encuentra en el siguiente enlace: https://sinergia.dnp.gov.co/_x000a__x000a_" sqref="M7:X7" xr:uid="{00000000-0002-0000-0000-000039000000}"/>
    <dataValidation allowBlank="1" showInputMessage="1" showErrorMessage="1" prompt="Escriba el valor de la meta para cada vigencia en línea con la forma de acumulacón definida. _x000a__x000a_Elimine o adicione columnas de acuerdo al tiempo de ejecución de la política._x000a__x000a_" sqref="S8:W9" xr:uid="{00000000-0002-0000-0000-00003A000000}"/>
    <dataValidation type="decimal" allowBlank="1" showInputMessage="1" showErrorMessage="1" sqref="Y10:AC10" xr:uid="{00000000-0002-0000-0000-00003B000000}">
      <formula1>1</formula1>
      <formula2>1000000000</formula2>
    </dataValidation>
    <dataValidation allowBlank="1" showInputMessage="1" showErrorMessage="1" prompt="1. Escriba el costo de las acciones para cada vigencia._x000a_2. Escriba un estimativo cuando no tenga claridad del costeo de las acciones._x000a_3. Adicione o elimine las columnas necesarias, teniendo en cuenta el número de vigencias establecidas en el documento." sqref="Y7:AD7" xr:uid="{00000000-0002-0000-0000-00003C000000}"/>
    <dataValidation allowBlank="1" showInputMessage="1" showErrorMessage="1" prompt="Indique el costo de las acciones en millones de pesos, es decir los recursos necesarios para implementar la acción. No se deben diligenciar celdas con valores cero. En los casos en los que no pueda determinar los costos, deje la celda vacía." sqref="Y8:AC9" xr:uid="{00000000-0002-0000-0000-00003D000000}"/>
    <dataValidation type="decimal" operator="lessThanOrEqual" allowBlank="1" showInputMessage="1" showErrorMessage="1" error="La ponderación de la acción debe ser menor a la del objetivo específico. La sumatoria de las ponderaciones de las acciones de un mismo objetivo, debe ser igual a la ponderación del objetivo. " sqref="E10" xr:uid="{00000000-0002-0000-0000-00003E000000}">
      <formula1>C10</formula1>
    </dataValidation>
    <dataValidation allowBlank="1" showInputMessage="1" showErrorMessage="1" prompt="Escriba las acciones que componen cada objetivo de la siguiente forma:_x000a_1.1 Descripción de la accion._x000a__x000a_No se deben formular varias acciones en una misma fila._x000a__x000a_Cada acción debe tener un único indicador._x000a_" sqref="D7:D9" xr:uid="{00000000-0002-0000-0000-00003F000000}"/>
  </dataValidations>
  <printOptions horizontalCentered="1" verticalCentered="1"/>
  <pageMargins left="0.31496062992125984" right="0.31496062992125984" top="0.35433070866141736" bottom="0.35433070866141736" header="0.31496062992125984" footer="0.31496062992125984"/>
  <pageSetup scale="21" fitToHeight="0" orientation="landscape" r:id="rId1"/>
  <headerFooter>
    <oddFooter xml:space="preserve">&amp;LF-CA-02 (VERSIÓN 11)&amp;C&amp;P&amp;RSubdirección General de Prospectiva y Desarrollo Nacional - Grupo CONPES </oddFooter>
  </headerFooter>
  <colBreaks count="2" manualBreakCount="2">
    <brk id="22" max="37" man="1"/>
    <brk id="39" max="1048575" man="1"/>
  </colBreaks>
  <ignoredErrors>
    <ignoredError sqref="AD10 AE11 AE12:AF12 AH12:AI12 AI11 AU11:AX11 AU12:AY12 AK12:AL12 AD11" unlockedFormula="1"/>
  </ignoredErrors>
  <drawing r:id="rId2"/>
  <extLst>
    <ext xmlns:x14="http://schemas.microsoft.com/office/spreadsheetml/2009/9/main" uri="{CCE6A557-97BC-4b89-ADB6-D9C93CAAB3DF}">
      <x14:dataValidations xmlns:xm="http://schemas.microsoft.com/office/excel/2006/main" xWindow="478" yWindow="440" count="4">
        <x14:dataValidation type="list" allowBlank="1" showInputMessage="1" showErrorMessage="1" prompt="Seleccione la fuente de los recursos asignados para cada vigencia" xr:uid="{00000000-0002-0000-0000-000040000000}">
          <x14:formula1>
            <xm:f>Desplegables!$D$33:$D$39</xm:f>
          </x14:formula1>
          <xm:sqref>AF10 AX10 AR10 AT10 AH10 AL10 AJ10 AP10 AN10 AV10</xm:sqref>
        </x14:dataValidation>
        <x14:dataValidation type="list" allowBlank="1" showInputMessage="1" showErrorMessage="1" xr:uid="{00000000-0002-0000-0000-000041000000}">
          <x14:formula1>
            <xm:f>Desplegables!$B$3:$B$6</xm:f>
          </x14:formula1>
          <xm:sqref>P10</xm:sqref>
        </x14:dataValidation>
        <x14:dataValidation type="list" allowBlank="1" showInputMessage="1" showErrorMessage="1" prompt="Los indicadores de cumplimiento se clasifican en:_x000a_1. Indicadores de gestión._x000a_2. Indicadores de producto._x000a_3. Indicadores de resultado._x000a__x000a_Consulte la hoja &quot;Instrucciones PAS&quot; para más información_x000a__x000a_" xr:uid="{00000000-0002-0000-0000-000042000000}">
          <x14:formula1>
            <xm:f>Desplegables!$A$3:$A$5</xm:f>
          </x14:formula1>
          <xm:sqref>M10</xm:sqref>
        </x14:dataValidation>
        <x14:dataValidation type="list" allowBlank="1" showInputMessage="1" showErrorMessage="1" prompt="Seleccione el nombre de la dirección técnica o grupo del DNP responsable de liderar el documento CONPES (instrucciones PAS. Paso 0. Datos básicos). " xr:uid="{00000000-0002-0000-0000-000043000000}">
          <x14:formula1>
            <xm:f>Desplegables!$A$10:$A$31</xm:f>
          </x14:formula1>
          <xm:sqref>W4:X4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T56"/>
  <sheetViews>
    <sheetView zoomScale="70" zoomScaleNormal="70" workbookViewId="0"/>
  </sheetViews>
  <sheetFormatPr baseColWidth="10" defaultColWidth="11.42578125" defaultRowHeight="12.75"/>
  <sheetData>
    <row r="2" spans="1:20">
      <c r="A2" s="1" t="s">
        <v>26</v>
      </c>
      <c r="B2" s="1" t="s">
        <v>29</v>
      </c>
      <c r="C2" s="1"/>
    </row>
    <row r="3" spans="1:20">
      <c r="A3" t="s">
        <v>84</v>
      </c>
      <c r="B3" s="23" t="s">
        <v>85</v>
      </c>
      <c r="C3" s="23"/>
    </row>
    <row r="4" spans="1:20">
      <c r="A4" t="s">
        <v>61</v>
      </c>
      <c r="B4" s="23" t="s">
        <v>62</v>
      </c>
      <c r="C4" s="23"/>
    </row>
    <row r="5" spans="1:20">
      <c r="A5" s="23" t="s">
        <v>86</v>
      </c>
      <c r="B5" s="23" t="s">
        <v>87</v>
      </c>
      <c r="C5" s="23"/>
    </row>
    <row r="6" spans="1:20">
      <c r="B6" s="23" t="s">
        <v>88</v>
      </c>
    </row>
    <row r="8" spans="1:20" ht="13.5" thickBot="1"/>
    <row r="9" spans="1:20" s="2" customFormat="1" ht="105">
      <c r="A9" s="2" t="s">
        <v>89</v>
      </c>
      <c r="B9" s="2" t="s">
        <v>90</v>
      </c>
      <c r="C9" s="82"/>
      <c r="D9" s="2" t="s">
        <v>91</v>
      </c>
      <c r="E9" s="2" t="s">
        <v>92</v>
      </c>
      <c r="F9" s="2" t="s">
        <v>93</v>
      </c>
      <c r="G9" s="2" t="s">
        <v>94</v>
      </c>
      <c r="H9" s="2" t="s">
        <v>95</v>
      </c>
      <c r="I9" s="2" t="s">
        <v>96</v>
      </c>
      <c r="J9" s="2" t="s">
        <v>97</v>
      </c>
      <c r="K9" s="2" t="s">
        <v>98</v>
      </c>
      <c r="L9" s="2" t="s">
        <v>99</v>
      </c>
      <c r="M9" s="2" t="s">
        <v>100</v>
      </c>
      <c r="N9" s="2" t="s">
        <v>101</v>
      </c>
      <c r="O9" s="2" t="s">
        <v>102</v>
      </c>
      <c r="P9" s="2" t="s">
        <v>103</v>
      </c>
      <c r="Q9" s="2" t="s">
        <v>104</v>
      </c>
      <c r="R9" s="2" t="s">
        <v>105</v>
      </c>
      <c r="S9" s="2" t="s">
        <v>106</v>
      </c>
      <c r="T9" s="2" t="s">
        <v>107</v>
      </c>
    </row>
    <row r="10" spans="1:20" ht="114.75">
      <c r="A10" s="3" t="s">
        <v>108</v>
      </c>
      <c r="B10" s="6" t="s">
        <v>95</v>
      </c>
      <c r="C10" s="4"/>
      <c r="D10" s="5" t="s">
        <v>109</v>
      </c>
      <c r="E10" s="6" t="s">
        <v>110</v>
      </c>
      <c r="F10" s="6" t="s">
        <v>111</v>
      </c>
      <c r="G10" s="6"/>
      <c r="H10" s="6" t="s">
        <v>112</v>
      </c>
      <c r="I10" s="4" t="s">
        <v>113</v>
      </c>
      <c r="J10" s="4" t="s">
        <v>114</v>
      </c>
      <c r="K10" s="6" t="s">
        <v>115</v>
      </c>
      <c r="L10" s="6" t="s">
        <v>116</v>
      </c>
      <c r="M10" s="6" t="s">
        <v>117</v>
      </c>
      <c r="N10" s="4" t="s">
        <v>118</v>
      </c>
      <c r="O10" s="4" t="s">
        <v>119</v>
      </c>
      <c r="P10" s="4" t="s">
        <v>120</v>
      </c>
      <c r="Q10" s="4" t="s">
        <v>104</v>
      </c>
      <c r="R10" s="4" t="s">
        <v>105</v>
      </c>
      <c r="S10" s="7" t="s">
        <v>106</v>
      </c>
      <c r="T10" s="7" t="s">
        <v>121</v>
      </c>
    </row>
    <row r="11" spans="1:20" ht="120">
      <c r="A11" s="79" t="s">
        <v>122</v>
      </c>
      <c r="B11" s="6" t="s">
        <v>123</v>
      </c>
      <c r="C11" s="4"/>
      <c r="D11" s="5" t="s">
        <v>124</v>
      </c>
      <c r="E11" s="6" t="s">
        <v>125</v>
      </c>
      <c r="F11" s="6" t="s">
        <v>126</v>
      </c>
      <c r="G11" s="6"/>
      <c r="H11" s="6" t="s">
        <v>127</v>
      </c>
      <c r="I11" s="4" t="s">
        <v>128</v>
      </c>
      <c r="J11" s="4" t="s">
        <v>129</v>
      </c>
      <c r="K11" s="6" t="s">
        <v>130</v>
      </c>
      <c r="L11" s="6" t="s">
        <v>131</v>
      </c>
      <c r="M11" s="6" t="s">
        <v>132</v>
      </c>
      <c r="N11" s="4" t="s">
        <v>133</v>
      </c>
      <c r="O11" s="4" t="s">
        <v>134</v>
      </c>
      <c r="P11" s="4" t="s">
        <v>135</v>
      </c>
      <c r="Q11" s="8"/>
      <c r="R11" s="4"/>
      <c r="S11" s="9"/>
      <c r="T11" s="9"/>
    </row>
    <row r="12" spans="1:20" ht="90">
      <c r="A12" s="91" t="s">
        <v>136</v>
      </c>
      <c r="B12" s="6" t="s">
        <v>137</v>
      </c>
      <c r="C12" s="4"/>
      <c r="D12" s="5" t="s">
        <v>138</v>
      </c>
      <c r="E12" s="6" t="s">
        <v>139</v>
      </c>
      <c r="F12" s="6" t="s">
        <v>140</v>
      </c>
      <c r="G12" s="6"/>
      <c r="H12" s="8"/>
      <c r="I12" s="4" t="s">
        <v>141</v>
      </c>
      <c r="J12" s="4" t="s">
        <v>142</v>
      </c>
      <c r="K12" s="10"/>
      <c r="L12" s="8"/>
      <c r="M12" s="8"/>
      <c r="N12" s="8"/>
      <c r="O12" s="4" t="s">
        <v>143</v>
      </c>
      <c r="P12" s="4" t="s">
        <v>144</v>
      </c>
      <c r="Q12" s="8"/>
      <c r="R12" s="4"/>
      <c r="S12" s="9"/>
      <c r="T12" s="9"/>
    </row>
    <row r="13" spans="1:20" ht="90">
      <c r="A13" s="89" t="s">
        <v>145</v>
      </c>
      <c r="B13" s="6" t="s">
        <v>146</v>
      </c>
      <c r="C13" s="4"/>
      <c r="D13" s="5"/>
      <c r="E13" s="6"/>
      <c r="F13" s="6"/>
      <c r="G13" s="6"/>
      <c r="H13" s="8"/>
      <c r="I13" s="4"/>
      <c r="J13" s="4"/>
      <c r="K13" s="10"/>
      <c r="L13" s="8"/>
      <c r="M13" s="8"/>
      <c r="N13" s="8"/>
      <c r="O13" s="4"/>
      <c r="P13" s="4"/>
      <c r="Q13" s="8"/>
      <c r="R13" s="4"/>
      <c r="S13" s="9"/>
      <c r="T13" s="9"/>
    </row>
    <row r="14" spans="1:20" ht="60">
      <c r="A14" s="89" t="s">
        <v>147</v>
      </c>
      <c r="B14" s="6" t="s">
        <v>148</v>
      </c>
      <c r="C14" s="4"/>
      <c r="D14" s="5"/>
      <c r="E14" s="6"/>
      <c r="F14" s="6"/>
      <c r="G14" s="6"/>
      <c r="H14" s="8"/>
      <c r="I14" s="4"/>
      <c r="J14" s="4"/>
      <c r="K14" s="10"/>
      <c r="L14" s="8"/>
      <c r="M14" s="8"/>
      <c r="N14" s="8"/>
      <c r="O14" s="4"/>
      <c r="P14" s="4"/>
      <c r="Q14" s="8"/>
      <c r="R14" s="4"/>
      <c r="S14" s="9"/>
      <c r="T14" s="9"/>
    </row>
    <row r="15" spans="1:20" ht="51">
      <c r="A15" s="3" t="s">
        <v>149</v>
      </c>
      <c r="B15" s="4" t="s">
        <v>99</v>
      </c>
      <c r="C15" s="4"/>
      <c r="D15" s="5" t="s">
        <v>150</v>
      </c>
      <c r="E15" s="6"/>
      <c r="F15" s="6"/>
      <c r="G15" s="6"/>
      <c r="H15" s="8"/>
      <c r="I15" s="4"/>
      <c r="J15" s="4" t="s">
        <v>151</v>
      </c>
      <c r="K15" s="10"/>
      <c r="L15" s="8"/>
      <c r="M15" s="8"/>
      <c r="N15" s="8"/>
      <c r="O15" s="4"/>
      <c r="P15" s="4" t="s">
        <v>152</v>
      </c>
      <c r="Q15" s="8"/>
      <c r="R15" s="5"/>
      <c r="S15" s="9"/>
      <c r="T15" s="9"/>
    </row>
    <row r="16" spans="1:20" ht="45">
      <c r="A16" s="3" t="s">
        <v>153</v>
      </c>
      <c r="B16" s="4" t="s">
        <v>97</v>
      </c>
      <c r="C16" s="6"/>
      <c r="D16" s="5"/>
      <c r="E16" s="8"/>
      <c r="F16" s="8"/>
      <c r="G16" s="8"/>
      <c r="H16" s="8"/>
      <c r="I16" s="8"/>
      <c r="J16" s="6" t="s">
        <v>154</v>
      </c>
      <c r="K16" s="8"/>
      <c r="L16" s="8"/>
      <c r="M16" s="8"/>
      <c r="N16" s="8"/>
      <c r="O16" s="8"/>
      <c r="P16" s="8"/>
      <c r="Q16" s="8"/>
      <c r="R16" s="5"/>
      <c r="S16" s="9"/>
      <c r="T16" s="9"/>
    </row>
    <row r="17" spans="1:20" ht="38.25">
      <c r="A17" s="3" t="s">
        <v>155</v>
      </c>
      <c r="B17" s="4" t="s">
        <v>100</v>
      </c>
      <c r="C17" s="4"/>
      <c r="D17" s="8"/>
      <c r="E17" s="8"/>
      <c r="F17" s="8"/>
      <c r="G17" s="8"/>
      <c r="H17" s="8"/>
      <c r="I17" s="8"/>
      <c r="J17" s="8"/>
      <c r="K17" s="8"/>
      <c r="L17" s="8"/>
      <c r="M17" s="8"/>
      <c r="N17" s="8"/>
      <c r="O17" s="8"/>
      <c r="P17" s="8"/>
      <c r="Q17" s="8"/>
      <c r="R17" s="5"/>
      <c r="S17" s="9"/>
      <c r="T17" s="9"/>
    </row>
    <row r="18" spans="1:20" ht="38.25">
      <c r="A18" s="3" t="s">
        <v>156</v>
      </c>
      <c r="B18" s="4" t="s">
        <v>102</v>
      </c>
      <c r="C18" s="4"/>
      <c r="D18" s="8"/>
      <c r="E18" s="8"/>
      <c r="F18" s="8"/>
      <c r="G18" s="8"/>
      <c r="H18" s="8"/>
      <c r="I18" s="8"/>
      <c r="J18" s="8"/>
      <c r="K18" s="8"/>
      <c r="L18" s="8"/>
      <c r="M18" s="8"/>
      <c r="N18" s="8"/>
      <c r="O18" s="8"/>
      <c r="P18" s="8"/>
      <c r="Q18" s="8"/>
      <c r="R18" s="8"/>
      <c r="S18" s="9"/>
      <c r="T18" s="9"/>
    </row>
    <row r="19" spans="1:20" ht="51">
      <c r="A19" s="3" t="s">
        <v>157</v>
      </c>
      <c r="B19" s="4" t="s">
        <v>101</v>
      </c>
      <c r="C19" s="4"/>
      <c r="D19" s="8"/>
      <c r="E19" s="8"/>
      <c r="F19" s="8"/>
      <c r="G19" s="8"/>
      <c r="H19" s="8"/>
      <c r="I19" s="8"/>
      <c r="J19" s="8"/>
      <c r="K19" s="8"/>
      <c r="L19" s="8"/>
      <c r="M19" s="8"/>
      <c r="N19" s="8"/>
      <c r="O19" s="8"/>
      <c r="P19" s="8"/>
      <c r="Q19" s="8"/>
      <c r="R19" s="8"/>
      <c r="S19" s="9"/>
      <c r="T19" s="9"/>
    </row>
    <row r="20" spans="1:20" ht="51">
      <c r="A20" s="3" t="s">
        <v>5</v>
      </c>
      <c r="B20" s="4" t="s">
        <v>96</v>
      </c>
      <c r="C20" s="4"/>
      <c r="D20" s="8"/>
      <c r="E20" s="8"/>
      <c r="F20" s="8"/>
      <c r="G20" s="8"/>
      <c r="H20" s="8"/>
      <c r="I20" s="8"/>
      <c r="J20" s="8"/>
      <c r="K20" s="8"/>
      <c r="L20" s="8"/>
      <c r="M20" s="8"/>
      <c r="N20" s="8"/>
      <c r="O20" s="8"/>
      <c r="P20" s="8"/>
      <c r="Q20" s="8"/>
      <c r="R20" s="8"/>
      <c r="S20" s="9"/>
      <c r="T20" s="9"/>
    </row>
    <row r="21" spans="1:20" ht="63.75">
      <c r="A21" s="90" t="s">
        <v>158</v>
      </c>
      <c r="B21" s="4" t="s">
        <v>159</v>
      </c>
      <c r="C21" s="4"/>
      <c r="D21" s="8"/>
      <c r="E21" s="8"/>
      <c r="F21" s="8"/>
      <c r="G21" s="8"/>
      <c r="H21" s="8"/>
      <c r="I21" s="8"/>
      <c r="J21" s="8"/>
      <c r="K21" s="8"/>
      <c r="L21" s="8"/>
      <c r="M21" s="8"/>
      <c r="N21" s="8"/>
      <c r="O21" s="8"/>
      <c r="P21" s="8"/>
      <c r="Q21" s="8"/>
      <c r="R21" s="8"/>
      <c r="S21" s="9"/>
      <c r="T21" s="9"/>
    </row>
    <row r="22" spans="1:20" ht="63.75">
      <c r="A22" s="90" t="s">
        <v>160</v>
      </c>
      <c r="B22" s="4" t="s">
        <v>161</v>
      </c>
      <c r="C22" s="4"/>
      <c r="D22" s="8"/>
      <c r="E22" s="8"/>
      <c r="F22" s="8"/>
      <c r="G22" s="8"/>
      <c r="H22" s="8"/>
      <c r="I22" s="8"/>
      <c r="J22" s="8"/>
      <c r="K22" s="8"/>
      <c r="L22" s="8"/>
      <c r="M22" s="8"/>
      <c r="N22" s="8"/>
      <c r="O22" s="8"/>
      <c r="P22" s="8"/>
      <c r="Q22" s="8"/>
      <c r="R22" s="8"/>
      <c r="S22" s="9"/>
      <c r="T22" s="9"/>
    </row>
    <row r="23" spans="1:20" ht="51">
      <c r="A23" s="92" t="s">
        <v>162</v>
      </c>
      <c r="B23" s="66" t="s">
        <v>163</v>
      </c>
      <c r="C23" s="4"/>
      <c r="D23" s="8"/>
      <c r="E23" s="8"/>
      <c r="F23" s="8"/>
      <c r="G23" s="8"/>
      <c r="H23" s="8"/>
      <c r="I23" s="8"/>
      <c r="J23" s="8"/>
      <c r="K23" s="8"/>
      <c r="L23" s="8"/>
      <c r="M23" s="8"/>
      <c r="N23" s="8"/>
      <c r="O23" s="8"/>
      <c r="P23" s="8"/>
      <c r="Q23" s="8"/>
      <c r="R23" s="8"/>
      <c r="S23" s="9"/>
      <c r="T23" s="9"/>
    </row>
    <row r="24" spans="1:20" ht="63.75">
      <c r="A24" s="3" t="s">
        <v>164</v>
      </c>
      <c r="B24" s="4" t="s">
        <v>103</v>
      </c>
      <c r="C24" s="4"/>
      <c r="D24" s="8"/>
      <c r="E24" s="8"/>
      <c r="F24" s="8"/>
      <c r="G24" s="8"/>
      <c r="H24" s="8"/>
      <c r="I24" s="8"/>
      <c r="J24" s="8"/>
      <c r="K24" s="8"/>
      <c r="L24" s="8"/>
      <c r="M24" s="8"/>
      <c r="N24" s="8"/>
      <c r="O24" s="8"/>
      <c r="P24" s="8"/>
      <c r="Q24" s="8"/>
      <c r="R24" s="8"/>
      <c r="S24" s="9"/>
      <c r="T24" s="9"/>
    </row>
    <row r="25" spans="1:20" ht="76.5">
      <c r="A25" s="92" t="s">
        <v>165</v>
      </c>
      <c r="B25" s="66" t="s">
        <v>166</v>
      </c>
      <c r="C25" s="4"/>
      <c r="D25" s="8"/>
      <c r="E25" s="8"/>
      <c r="F25" s="8"/>
      <c r="G25" s="8"/>
      <c r="H25" s="8"/>
      <c r="I25" s="8"/>
      <c r="J25" s="8"/>
      <c r="K25" s="8"/>
      <c r="L25" s="8"/>
      <c r="M25" s="8"/>
      <c r="N25" s="8"/>
      <c r="O25" s="8"/>
      <c r="P25" s="8"/>
      <c r="Q25" s="8"/>
      <c r="R25" s="8"/>
      <c r="S25" s="9"/>
      <c r="T25" s="9"/>
    </row>
    <row r="26" spans="1:20" ht="63.75">
      <c r="A26" s="92" t="s">
        <v>167</v>
      </c>
      <c r="B26" s="66" t="s">
        <v>168</v>
      </c>
      <c r="C26" s="4"/>
      <c r="D26" s="8"/>
      <c r="E26" s="8"/>
      <c r="F26" s="8"/>
      <c r="G26" s="8"/>
      <c r="H26" s="8"/>
      <c r="I26" s="8"/>
      <c r="J26" s="8"/>
      <c r="K26" s="8"/>
      <c r="L26" s="8"/>
      <c r="M26" s="8"/>
      <c r="N26" s="8"/>
      <c r="O26" s="8"/>
      <c r="P26" s="8"/>
      <c r="Q26" s="8"/>
      <c r="R26" s="8"/>
      <c r="S26" s="9"/>
      <c r="T26" s="9"/>
    </row>
    <row r="27" spans="1:20" ht="25.5">
      <c r="A27" s="92" t="s">
        <v>169</v>
      </c>
      <c r="B27" s="66" t="s">
        <v>170</v>
      </c>
      <c r="C27" s="4"/>
      <c r="D27" s="8"/>
      <c r="E27" s="8"/>
      <c r="F27" s="8"/>
      <c r="G27" s="8"/>
      <c r="H27" s="8"/>
      <c r="I27" s="8"/>
      <c r="J27" s="8"/>
      <c r="K27" s="8"/>
      <c r="L27" s="8"/>
      <c r="M27" s="8"/>
      <c r="N27" s="8"/>
      <c r="O27" s="8"/>
      <c r="P27" s="8"/>
      <c r="Q27" s="8"/>
      <c r="R27" s="8"/>
      <c r="S27" s="9"/>
      <c r="T27" s="9"/>
    </row>
    <row r="28" spans="1:20" ht="115.5" thickBot="1">
      <c r="A28" s="93" t="s">
        <v>171</v>
      </c>
      <c r="B28" s="94" t="s">
        <v>172</v>
      </c>
      <c r="C28" s="11"/>
      <c r="D28" s="12"/>
      <c r="E28" s="12"/>
      <c r="F28" s="12"/>
      <c r="G28" s="12"/>
      <c r="H28" s="12"/>
      <c r="I28" s="12"/>
      <c r="J28" s="12"/>
      <c r="K28" s="12"/>
      <c r="L28" s="12"/>
      <c r="M28" s="12"/>
      <c r="N28" s="12"/>
      <c r="O28" s="12"/>
      <c r="P28" s="12"/>
      <c r="Q28" s="12"/>
      <c r="R28" s="12"/>
      <c r="S28" s="13"/>
      <c r="T28" s="13"/>
    </row>
    <row r="29" spans="1:20" ht="141" thickBot="1">
      <c r="A29" s="93" t="s">
        <v>173</v>
      </c>
      <c r="B29" s="94" t="s">
        <v>174</v>
      </c>
      <c r="C29" s="11"/>
      <c r="D29" s="12"/>
      <c r="E29" s="12"/>
      <c r="F29" s="12"/>
      <c r="G29" s="12"/>
      <c r="H29" s="12"/>
      <c r="I29" s="12"/>
      <c r="J29" s="12"/>
      <c r="K29" s="12"/>
      <c r="L29" s="12"/>
      <c r="M29" s="12"/>
      <c r="N29" s="12"/>
      <c r="O29" s="12"/>
      <c r="P29" s="12"/>
      <c r="Q29" s="12"/>
      <c r="R29" s="12"/>
      <c r="S29" s="13"/>
      <c r="T29" s="13"/>
    </row>
    <row r="30" spans="1:20" ht="102.75" thickBot="1">
      <c r="A30" s="93" t="s">
        <v>175</v>
      </c>
      <c r="B30" s="94" t="s">
        <v>176</v>
      </c>
      <c r="C30" s="11"/>
      <c r="D30" s="12"/>
      <c r="E30" s="12"/>
      <c r="F30" s="12"/>
      <c r="G30" s="12"/>
      <c r="H30" s="12"/>
      <c r="I30" s="12"/>
      <c r="J30" s="12"/>
      <c r="K30" s="12"/>
      <c r="L30" s="12"/>
      <c r="M30" s="12"/>
      <c r="N30" s="12"/>
      <c r="O30" s="12"/>
      <c r="P30" s="12"/>
      <c r="Q30" s="12"/>
      <c r="R30" s="12"/>
      <c r="S30" s="13"/>
      <c r="T30" s="13"/>
    </row>
    <row r="31" spans="1:20" ht="128.25" thickBot="1">
      <c r="A31" s="93" t="s">
        <v>177</v>
      </c>
      <c r="B31" s="94" t="s">
        <v>178</v>
      </c>
      <c r="C31" s="11"/>
      <c r="D31" s="12"/>
      <c r="E31" s="12"/>
      <c r="F31" s="12"/>
      <c r="G31" s="12"/>
      <c r="H31" s="12"/>
      <c r="I31" s="12"/>
      <c r="J31" s="12"/>
      <c r="K31" s="12"/>
      <c r="L31" s="12"/>
      <c r="M31" s="12"/>
      <c r="N31" s="12"/>
      <c r="O31" s="12"/>
      <c r="P31" s="12"/>
      <c r="Q31" s="12"/>
      <c r="R31" s="12"/>
      <c r="S31" s="13"/>
      <c r="T31" s="13"/>
    </row>
    <row r="33" spans="1:11" ht="15">
      <c r="A33" s="79"/>
      <c r="B33" s="80"/>
      <c r="C33" s="80"/>
      <c r="D33" s="81" t="s">
        <v>179</v>
      </c>
      <c r="G33" s="23" t="s">
        <v>180</v>
      </c>
      <c r="K33" s="23"/>
    </row>
    <row r="34" spans="1:11" ht="15">
      <c r="B34" s="80"/>
      <c r="C34" s="80"/>
      <c r="D34" s="81" t="s">
        <v>181</v>
      </c>
      <c r="G34" s="23" t="s">
        <v>182</v>
      </c>
      <c r="K34" s="23"/>
    </row>
    <row r="35" spans="1:11" ht="15">
      <c r="B35" s="80"/>
      <c r="C35" s="80"/>
      <c r="D35" s="81" t="s">
        <v>183</v>
      </c>
      <c r="G35" s="23" t="s">
        <v>184</v>
      </c>
    </row>
    <row r="36" spans="1:11" ht="15">
      <c r="B36" s="80"/>
      <c r="C36" s="80"/>
      <c r="D36" s="81" t="s">
        <v>185</v>
      </c>
      <c r="G36" s="23" t="s">
        <v>186</v>
      </c>
    </row>
    <row r="37" spans="1:11" ht="15">
      <c r="B37" s="80"/>
      <c r="C37" s="80"/>
      <c r="D37" s="81" t="s">
        <v>63</v>
      </c>
      <c r="G37" s="23" t="s">
        <v>187</v>
      </c>
    </row>
    <row r="38" spans="1:11" ht="15">
      <c r="B38" s="80"/>
      <c r="C38" s="80"/>
      <c r="D38" s="81" t="s">
        <v>188</v>
      </c>
      <c r="G38" s="23" t="s">
        <v>189</v>
      </c>
    </row>
    <row r="39" spans="1:11" ht="15">
      <c r="B39" s="80"/>
      <c r="C39" s="80"/>
      <c r="D39" s="81" t="s">
        <v>190</v>
      </c>
      <c r="G39" s="23" t="s">
        <v>191</v>
      </c>
    </row>
    <row r="40" spans="1:11">
      <c r="B40" s="80"/>
      <c r="C40" s="80"/>
      <c r="D40" t="str">
        <f>CONCATENATE($A$40," ",B40)</f>
        <v xml:space="preserve"> </v>
      </c>
      <c r="G40" s="23" t="s">
        <v>192</v>
      </c>
    </row>
    <row r="41" spans="1:11">
      <c r="B41" s="80"/>
      <c r="C41" s="80"/>
      <c r="D41" t="str">
        <f t="shared" ref="D41:D45" si="0">CONCATENATE($A$40," ",B41)</f>
        <v xml:space="preserve"> </v>
      </c>
      <c r="G41" s="23" t="s">
        <v>193</v>
      </c>
    </row>
    <row r="42" spans="1:11">
      <c r="B42" s="80"/>
      <c r="C42" s="80"/>
      <c r="D42" t="str">
        <f t="shared" si="0"/>
        <v xml:space="preserve"> </v>
      </c>
      <c r="G42" s="23" t="s">
        <v>194</v>
      </c>
    </row>
    <row r="43" spans="1:11">
      <c r="B43" s="80"/>
      <c r="C43" s="80"/>
      <c r="D43" t="str">
        <f t="shared" si="0"/>
        <v xml:space="preserve"> </v>
      </c>
      <c r="G43" s="23" t="s">
        <v>195</v>
      </c>
    </row>
    <row r="44" spans="1:11">
      <c r="B44" s="80"/>
      <c r="C44" s="80"/>
      <c r="D44" t="str">
        <f t="shared" si="0"/>
        <v xml:space="preserve"> </v>
      </c>
      <c r="G44" s="23" t="s">
        <v>196</v>
      </c>
    </row>
    <row r="45" spans="1:11">
      <c r="B45" s="80"/>
      <c r="C45" s="80"/>
      <c r="D45" t="str">
        <f t="shared" si="0"/>
        <v xml:space="preserve"> </v>
      </c>
      <c r="G45" s="23" t="s">
        <v>197</v>
      </c>
    </row>
    <row r="46" spans="1:11">
      <c r="B46" s="80"/>
      <c r="C46" s="80"/>
      <c r="D46" t="str">
        <f t="shared" ref="D46:D55" si="1">CONCATENATE($A$46," ",B46)</f>
        <v xml:space="preserve"> </v>
      </c>
      <c r="G46" s="23" t="s">
        <v>198</v>
      </c>
    </row>
    <row r="47" spans="1:11">
      <c r="B47" s="80"/>
      <c r="C47" s="80"/>
      <c r="D47" t="str">
        <f t="shared" si="1"/>
        <v xml:space="preserve"> </v>
      </c>
      <c r="G47" s="23" t="s">
        <v>199</v>
      </c>
    </row>
    <row r="48" spans="1:11">
      <c r="B48" s="80"/>
      <c r="C48" s="80"/>
      <c r="D48" t="str">
        <f t="shared" si="1"/>
        <v xml:space="preserve"> </v>
      </c>
      <c r="G48" s="23" t="s">
        <v>200</v>
      </c>
    </row>
    <row r="49" spans="2:7">
      <c r="B49" s="80"/>
      <c r="C49" s="80"/>
      <c r="D49" t="str">
        <f t="shared" si="1"/>
        <v xml:space="preserve"> </v>
      </c>
      <c r="E49" s="80"/>
      <c r="F49" s="80"/>
      <c r="G49" s="23" t="s">
        <v>201</v>
      </c>
    </row>
    <row r="50" spans="2:7">
      <c r="B50" s="80"/>
      <c r="C50" s="80"/>
      <c r="D50" t="str">
        <f t="shared" si="1"/>
        <v xml:space="preserve"> </v>
      </c>
      <c r="E50" s="80"/>
      <c r="F50" s="80"/>
      <c r="G50" s="23" t="s">
        <v>202</v>
      </c>
    </row>
    <row r="51" spans="2:7">
      <c r="B51" s="80"/>
      <c r="C51" s="80"/>
      <c r="D51" t="str">
        <f t="shared" si="1"/>
        <v xml:space="preserve"> </v>
      </c>
      <c r="E51" s="80"/>
      <c r="F51" s="80"/>
    </row>
    <row r="52" spans="2:7">
      <c r="B52" s="80"/>
      <c r="C52" s="80"/>
      <c r="D52" t="str">
        <f t="shared" si="1"/>
        <v xml:space="preserve"> </v>
      </c>
      <c r="E52" s="80"/>
      <c r="F52" s="80"/>
    </row>
    <row r="53" spans="2:7">
      <c r="B53" s="80"/>
      <c r="C53" s="80"/>
      <c r="D53" t="str">
        <f t="shared" si="1"/>
        <v xml:space="preserve"> </v>
      </c>
      <c r="E53" s="80"/>
      <c r="F53" s="80"/>
    </row>
    <row r="54" spans="2:7">
      <c r="B54" s="80"/>
      <c r="C54" s="80"/>
      <c r="D54" t="str">
        <f t="shared" si="1"/>
        <v xml:space="preserve"> </v>
      </c>
      <c r="E54" s="80"/>
      <c r="F54" s="80"/>
    </row>
    <row r="55" spans="2:7">
      <c r="B55" s="80"/>
      <c r="C55" s="80"/>
      <c r="D55" t="str">
        <f t="shared" si="1"/>
        <v xml:space="preserve"> </v>
      </c>
      <c r="E55" s="80"/>
      <c r="F55" s="80"/>
    </row>
    <row r="56" spans="2:7">
      <c r="B56" s="80"/>
      <c r="C56" s="80"/>
      <c r="D56" t="str">
        <f>CONCATENATE($A$56," ",B56)</f>
        <v xml:space="preserve"> </v>
      </c>
    </row>
  </sheetData>
  <sortState xmlns:xlrd2="http://schemas.microsoft.com/office/spreadsheetml/2017/richdata2" ref="G33:G50">
    <sortCondition ref="G33:G5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af7f7f6b-44e7-444a-90a4-d02bbf46acb6">DNPOI-34-4947</_dlc_DocId>
    <_dlc_DocIdUrl xmlns="af7f7f6b-44e7-444a-90a4-d02bbf46acb6">
      <Url>https://colaboracion.dnp.gov.co/CDT/_layouts/15/DocIdRedir.aspx?ID=DNPOI-34-4947</Url>
      <Description>DNPOI-34-4947</Description>
    </_dlc_DocIdUrl>
    <TaxCatchAll xmlns="e66aed62-a72c-4c01-bbea-3ea55ab832f6">
      <Value>7</Value>
    </TaxCatchAll>
    <Titulo_x0020_Largo xmlns="09e71aba-2254-4bf9-bde9-fe551177c8ee" xsi:nil="true"/>
    <Orden xmlns="f101e02d-4ff8-4063-91eb-a350a6e10ce7">2</Orden>
    <Audiencias_x0020_de_x0020_destino xmlns="f101e02d-4ff8-4063-91eb-a350a6e10ce7" xsi:nil="true"/>
    <Añio xmlns="09e71aba-2254-4bf9-bde9-fe551177c8ee">2022</Añio>
    <Fecha_x0020_Documento xmlns="09e71aba-2254-4bf9-bde9-fe551177c8ee">2022-08-01T05:00:00+00:00</Fecha_x0020_Documento>
    <Número xmlns="09e71aba-2254-4bf9-bde9-fe551177c8ee">4106</Número>
    <a95ae0408e144ae59aaa172dbad707aa xmlns="09e71aba-2254-4bf9-bde9-fe551177c8ee">
      <Terms xmlns="http://schemas.microsoft.com/office/infopath/2007/PartnerControls">
        <TermInfo xmlns="http://schemas.microsoft.com/office/infopath/2007/PartnerControls">
          <TermName xmlns="http://schemas.microsoft.com/office/infopath/2007/PartnerControls">CONPES Económicos</TermName>
          <TermId xmlns="http://schemas.microsoft.com/office/infopath/2007/PartnerControls">7c1a6167-1b5b-496e-b1b4-75ec465787d9</TermId>
        </TermInfo>
      </Terms>
    </a95ae0408e144ae59aaa172dbad707aa>
  </documentManagement>
</p:properties>
</file>

<file path=customXml/item4.xml><?xml version="1.0" encoding="utf-8"?>
<ct:contentTypeSchema xmlns:ct="http://schemas.microsoft.com/office/2006/metadata/contentType" xmlns:ma="http://schemas.microsoft.com/office/2006/metadata/properties/metaAttributes" ct:_="" ma:_="" ma:contentTypeName="Conpes" ma:contentTypeID="0x0101004B46E90D0EC7C9429468D665109605A6004FB2775DBD58F64A8BB866F227EBD2A1" ma:contentTypeVersion="18" ma:contentTypeDescription="Documento conpes" ma:contentTypeScope="" ma:versionID="ac9e60f63f1b4ae5857c65471f9c0d47">
  <xsd:schema xmlns:xsd="http://www.w3.org/2001/XMLSchema" xmlns:xs="http://www.w3.org/2001/XMLSchema" xmlns:p="http://schemas.microsoft.com/office/2006/metadata/properties" xmlns:ns2="af7f7f6b-44e7-444a-90a4-d02bbf46acb6" xmlns:ns3="09e71aba-2254-4bf9-bde9-fe551177c8ee" xmlns:ns4="e66aed62-a72c-4c01-bbea-3ea55ab832f6" xmlns:ns5="f101e02d-4ff8-4063-91eb-a350a6e10ce7" targetNamespace="http://schemas.microsoft.com/office/2006/metadata/properties" ma:root="true" ma:fieldsID="6ddadf692287d1edbfd570c19f99ae92" ns2:_="" ns3:_="" ns4:_="" ns5:_="">
    <xsd:import namespace="af7f7f6b-44e7-444a-90a4-d02bbf46acb6"/>
    <xsd:import namespace="09e71aba-2254-4bf9-bde9-fe551177c8ee"/>
    <xsd:import namespace="e66aed62-a72c-4c01-bbea-3ea55ab832f6"/>
    <xsd:import namespace="f101e02d-4ff8-4063-91eb-a350a6e10ce7"/>
    <xsd:element name="properties">
      <xsd:complexType>
        <xsd:sequence>
          <xsd:element name="documentManagement">
            <xsd:complexType>
              <xsd:all>
                <xsd:element ref="ns2:_dlc_DocId" minOccurs="0"/>
                <xsd:element ref="ns2:_dlc_DocIdUrl" minOccurs="0"/>
                <xsd:element ref="ns2:_dlc_DocIdPersistId" minOccurs="0"/>
                <xsd:element ref="ns3:Número" minOccurs="0"/>
                <xsd:element ref="ns3:Añio" minOccurs="0"/>
                <xsd:element ref="ns3:a95ae0408e144ae59aaa172dbad707aa" minOccurs="0"/>
                <xsd:element ref="ns4:TaxCatchAll" minOccurs="0"/>
                <xsd:element ref="ns4:TaxCatchAllLabel" minOccurs="0"/>
                <xsd:element ref="ns3:Fecha_x0020_Documento" minOccurs="0"/>
                <xsd:element ref="ns5:Orden" minOccurs="0"/>
                <xsd:element ref="ns5:Audiencias_x0020_de_x0020_destino" minOccurs="0"/>
                <xsd:element ref="ns3:Titulo_x0020_Larg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Número" ma:index="11" nillable="true" ma:displayName="Número" ma:internalName="N_x00fa_mero">
      <xsd:simpleType>
        <xsd:restriction base="dms:Text">
          <xsd:maxLength value="255"/>
        </xsd:restriction>
      </xsd:simpleType>
    </xsd:element>
    <xsd:element name="Añio" ma:index="12" nillable="true" ma:displayName="Añio" ma:format="Dropdown" ma:internalName="A_x00f1_io">
      <xsd:simpleType>
        <xsd:restriction base="dms:Choice">
          <xsd:enumeration value="1970"/>
          <xsd:enumeration value="1980"/>
          <xsd:enumeration value="1981"/>
          <xsd:enumeration value="1982"/>
          <xsd:enumeration value="1983"/>
          <xsd:enumeration value="1984"/>
          <xsd:enumeration value="1985"/>
          <xsd:enumeration value="1986"/>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restriction>
      </xsd:simpleType>
    </xsd:element>
    <xsd:element name="a95ae0408e144ae59aaa172dbad707aa" ma:index="13" ma:taxonomy="true" ma:internalName="a95ae0408e144ae59aaa172dbad707aa" ma:taxonomyFieldName="Tipo_x0020_Conpes" ma:displayName="Tipo Conpes" ma:readOnly="false" ma:default="7;#CONPES Económicos|7c1a6167-1b5b-496e-b1b4-75ec465787d9" ma:fieldId="{a95ae040-8e14-4ae5-9aaa-172dbad707aa}" ma:taxonomyMulti="true" ma:sspId="384f72bb-96fb-47a9-95a9-62dfa69a7510" ma:termSetId="5e2590c6-6222-4277-b027-e3f320ba15ff" ma:anchorId="00000000-0000-0000-0000-000000000000" ma:open="false" ma:isKeyword="false">
      <xsd:complexType>
        <xsd:sequence>
          <xsd:element ref="pc:Terms" minOccurs="0" maxOccurs="1"/>
        </xsd:sequence>
      </xsd:complexType>
    </xsd:element>
    <xsd:element name="Fecha_x0020_Documento" ma:index="17" nillable="true" ma:displayName="Fecha Documento" ma:format="DateOnly" ma:indexed="true" ma:internalName="Fecha_x0020_Documento">
      <xsd:simpleType>
        <xsd:restriction base="dms:DateTime"/>
      </xsd:simpleType>
    </xsd:element>
    <xsd:element name="Titulo_x0020_Largo" ma:index="22" nillable="true" ma:displayName="Titulo Largo" ma:internalName="Titulo_x0020_Larg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01e02d-4ff8-4063-91eb-a350a6e10ce7" elementFormDefault="qualified">
    <xsd:import namespace="http://schemas.microsoft.com/office/2006/documentManagement/types"/>
    <xsd:import namespace="http://schemas.microsoft.com/office/infopath/2007/PartnerControls"/>
    <xsd:element name="Orden" ma:index="18" nillable="true" ma:displayName="Orden" ma:format="Dropdown" ma:internalName="Orden">
      <xsd:simpleType>
        <xsd:restriction base="dms:Choice">
          <xsd:enumeration value="1"/>
          <xsd:enumeration value="2"/>
          <xsd:enumeration value="3"/>
        </xsd:restriction>
      </xsd:simpleType>
    </xsd:element>
    <xsd:element name="Audiencias_x0020_de_x0020_destino" ma:index="21" nillable="true" ma:displayName="Audiencias de destino" ma:internalName="Audiencias_x0020_de_x0020_destino">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6C94FF-E4D5-4555-9D59-FDF55321A475}"/>
</file>

<file path=customXml/itemProps2.xml><?xml version="1.0" encoding="utf-8"?>
<ds:datastoreItem xmlns:ds="http://schemas.openxmlformats.org/officeDocument/2006/customXml" ds:itemID="{68DB1DDE-92F9-4DE1-AD6A-5507ECD87919}"/>
</file>

<file path=customXml/itemProps3.xml><?xml version="1.0" encoding="utf-8"?>
<ds:datastoreItem xmlns:ds="http://schemas.openxmlformats.org/officeDocument/2006/customXml" ds:itemID="{05A154F4-C5D7-4A04-A025-8E0E4A8DAE79}"/>
</file>

<file path=customXml/itemProps4.xml><?xml version="1.0" encoding="utf-8"?>
<ds:datastoreItem xmlns:ds="http://schemas.openxmlformats.org/officeDocument/2006/customXml" ds:itemID="{E76860C6-48BB-4576-A66D-E81147BF57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 Plan acción seguimiento</vt:lpstr>
      <vt:lpstr>Desplegables</vt:lpstr>
      <vt:lpstr>' Plan acción seguimiento'!Área_de_impresión</vt:lpstr>
    </vt:vector>
  </TitlesOfParts>
  <Manager/>
  <Company>DNP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A. PAS 4106</dc:title>
  <dc:subject/>
  <dc:creator>DNP</dc:creator>
  <cp:keywords/>
  <dc:description/>
  <cp:lastModifiedBy>Lilian Vanesa Ramirez Ardila</cp:lastModifiedBy>
  <cp:revision/>
  <dcterms:created xsi:type="dcterms:W3CDTF">2008-04-24T15:07:06Z</dcterms:created>
  <dcterms:modified xsi:type="dcterms:W3CDTF">2022-08-02T20:53:52Z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0x0101004B46E90D0EC7C9429468D665109605A6004FB2775DBD58F64A8BB866F227EBD2A1</vt:lpwstr>
  </property>
  <property fmtid="{D5CDD505-2E9C-101B-9397-08002B2CF9AE}" pid="3" name="_dlc_DocIdItemGuid">
    <vt:lpwstr>f4c47364-bff0-4d95-b991-d56c3380fb6d</vt:lpwstr>
  </property>
  <property fmtid="{D5CDD505-2E9C-101B-9397-08002B2CF9AE}" pid="4" name="Tipo Conpes">
    <vt:lpwstr>7;#CONPES Económicos|7c1a6167-1b5b-496e-b1b4-75ec465787d9</vt:lpwstr>
  </property>
</Properties>
</file>