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8\JESSICA LORENA CARREÑO 2018\CARTELERA\"/>
    </mc:Choice>
  </mc:AlternateContent>
  <bookViews>
    <workbookView xWindow="360" yWindow="195" windowWidth="13140" windowHeight="9030"/>
  </bookViews>
  <sheets>
    <sheet name="ENERO 2018" sheetId="1" r:id="rId1"/>
  </sheets>
  <definedNames>
    <definedName name="_xlnm._FilterDatabase" localSheetId="0" hidden="1">'ENERO 2018'!$A$8:$IM$69</definedName>
    <definedName name="_xlnm.Print_Area" localSheetId="0">'ENERO 2018'!$A$1:$I$588</definedName>
    <definedName name="_xlnm.Print_Titles" localSheetId="0">'ENERO 2018'!$8:$8</definedName>
  </definedNames>
  <calcPr calcId="171027"/>
</workbook>
</file>

<file path=xl/calcChain.xml><?xml version="1.0" encoding="utf-8"?>
<calcChain xmlns="http://schemas.openxmlformats.org/spreadsheetml/2006/main">
  <c r="F579" i="1" l="1"/>
  <c r="F578" i="1"/>
  <c r="F558" i="1"/>
  <c r="F555" i="1"/>
  <c r="F550" i="1"/>
  <c r="F514" i="1"/>
  <c r="F509" i="1"/>
  <c r="F508" i="1"/>
  <c r="F488" i="1"/>
  <c r="F461" i="1"/>
  <c r="F434" i="1"/>
  <c r="F428" i="1"/>
  <c r="F404" i="1"/>
  <c r="F400" i="1"/>
  <c r="F388" i="1"/>
  <c r="F327" i="1"/>
  <c r="F291" i="1"/>
  <c r="F290" i="1"/>
  <c r="F289" i="1"/>
  <c r="F280" i="1"/>
  <c r="F270" i="1"/>
  <c r="F245" i="1"/>
  <c r="F216" i="1"/>
  <c r="F215" i="1"/>
  <c r="F214" i="1"/>
  <c r="F202" i="1"/>
  <c r="F175" i="1"/>
  <c r="F138" i="1"/>
  <c r="F130" i="1"/>
  <c r="F106" i="1"/>
  <c r="F71" i="1"/>
  <c r="F67" i="1"/>
  <c r="F52" i="1"/>
  <c r="F51" i="1"/>
  <c r="F49" i="1"/>
  <c r="F35" i="1"/>
  <c r="F34" i="1"/>
  <c r="F33" i="1"/>
  <c r="F32" i="1"/>
  <c r="F31" i="1"/>
  <c r="F30" i="1"/>
  <c r="F29" i="1"/>
  <c r="F28" i="1"/>
  <c r="F27" i="1"/>
  <c r="F26" i="1"/>
  <c r="F25" i="1"/>
  <c r="F23" i="1"/>
  <c r="F20" i="1"/>
  <c r="F13" i="1"/>
  <c r="F12" i="1"/>
  <c r="F11" i="1"/>
  <c r="F10" i="1"/>
  <c r="F9" i="1"/>
</calcChain>
</file>

<file path=xl/sharedStrings.xml><?xml version="1.0" encoding="utf-8"?>
<sst xmlns="http://schemas.openxmlformats.org/spreadsheetml/2006/main" count="3452" uniqueCount="1726">
  <si>
    <t>NUMERO</t>
  </si>
  <si>
    <t>CONTRATISTA</t>
  </si>
  <si>
    <t>CLASE DE CONTRATO</t>
  </si>
  <si>
    <t>OBJETO</t>
  </si>
  <si>
    <t>VALOR</t>
  </si>
  <si>
    <t>FECHA DE  FIRMA</t>
  </si>
  <si>
    <t>FECHA DE TERMINACION</t>
  </si>
  <si>
    <t xml:space="preserve">Se desfija a los                                                             </t>
  </si>
  <si>
    <t xml:space="preserve">Tipo de Selección </t>
  </si>
  <si>
    <t>DEPENDENCIA</t>
  </si>
  <si>
    <t>REGIMEN ESPECIAL</t>
  </si>
  <si>
    <t>Consultoría</t>
  </si>
  <si>
    <t>Elaboró: Jessica L. Carreño</t>
  </si>
  <si>
    <t>Dirección de Infraestructura y Energía Sostenible</t>
  </si>
  <si>
    <t>Prestacion de Servicios Profesionales y de Apoyo a la Gestion</t>
  </si>
  <si>
    <t>2 CONTRATACION DIRECTA</t>
  </si>
  <si>
    <t>Licenciamiento</t>
  </si>
  <si>
    <t>EDELMIRA LICONA ROMERO</t>
  </si>
  <si>
    <t>Subdirección Administrativa</t>
  </si>
  <si>
    <t>LISTADO DE CONTRATOS SUSCRITOS DURANTE EL MES DE ENERO 2018</t>
  </si>
  <si>
    <t>Dentro del mes de enero de 2018 no se declararon licitaciones desiertas, de acuerdo a lo especificado en el Árticulo 34 Numeral 26 de la Ley 734 de 2002</t>
  </si>
  <si>
    <t>Se fija el dieciseis(16) de febrero de 2018, de conformidad con el artículo 51 de la  Ley 190/95</t>
  </si>
  <si>
    <t>DNP-001-18 SGR-001-18</t>
  </si>
  <si>
    <t>DNP-002-18 SGR-002-18</t>
  </si>
  <si>
    <t>DNP-003-18 SGR-003-18</t>
  </si>
  <si>
    <t>DNP-004-18 SGR-004-18</t>
  </si>
  <si>
    <t>DNP-005-18 SGR-005-18</t>
  </si>
  <si>
    <t>DNP-006-18</t>
  </si>
  <si>
    <t>DNP-007-18</t>
  </si>
  <si>
    <t>DNP-008-18</t>
  </si>
  <si>
    <t>DNP-009-18</t>
  </si>
  <si>
    <t>DNP-010-18</t>
  </si>
  <si>
    <t>DNP-011-18</t>
  </si>
  <si>
    <t>DNP-012-18 SGR-006-18</t>
  </si>
  <si>
    <t>DNP-013-18</t>
  </si>
  <si>
    <t>DNP-014-18</t>
  </si>
  <si>
    <t>DNP-015-18 SGR-007-18</t>
  </si>
  <si>
    <t>DNP-016-18</t>
  </si>
  <si>
    <t>DNP-017-18 SRG-008-17</t>
  </si>
  <si>
    <t>DNP-018-18 SGR-009-18</t>
  </si>
  <si>
    <t>DNP-019-18 SGR-010-18</t>
  </si>
  <si>
    <t>DNP-020-18 SGR-011-18</t>
  </si>
  <si>
    <t>DNP-021-18 SGR-012-18</t>
  </si>
  <si>
    <t>DNP-022-18 SGR-013-18</t>
  </si>
  <si>
    <t>DNP-023-18 SGR-015-18</t>
  </si>
  <si>
    <t>DNP-024-18 SGR-016-18</t>
  </si>
  <si>
    <t>DNP-025-18 SGR-017-18</t>
  </si>
  <si>
    <t>DNP-026-18 SGR-018-18</t>
  </si>
  <si>
    <t>DNP-027-18 SGR-019-18</t>
  </si>
  <si>
    <t>DNP-028-18</t>
  </si>
  <si>
    <t>DNP-029-18</t>
  </si>
  <si>
    <t>DNP-030-18</t>
  </si>
  <si>
    <t>DNP-031-18</t>
  </si>
  <si>
    <t>DNP-032-18</t>
  </si>
  <si>
    <t>DNP-033-18</t>
  </si>
  <si>
    <t>DNP-034-18</t>
  </si>
  <si>
    <t>DNP-035-18</t>
  </si>
  <si>
    <t>DNP-036-18</t>
  </si>
  <si>
    <t>DNP-037-18</t>
  </si>
  <si>
    <t>DNP-038-18</t>
  </si>
  <si>
    <t>DNP-039-18</t>
  </si>
  <si>
    <t>DNP-040-18</t>
  </si>
  <si>
    <t>DNP-041-18 SGR-020-18</t>
  </si>
  <si>
    <t xml:space="preserve">DNP-042-18 </t>
  </si>
  <si>
    <t>DNP-043-18 SGR-21-18</t>
  </si>
  <si>
    <t>DNP-044-18 SGR-022-18</t>
  </si>
  <si>
    <t>DNP-045-18</t>
  </si>
  <si>
    <t>DNP-046-18</t>
  </si>
  <si>
    <t>DNP-047-18</t>
  </si>
  <si>
    <t>DNP-048-18</t>
  </si>
  <si>
    <t>DNP-049-18</t>
  </si>
  <si>
    <t>DNP-050-18</t>
  </si>
  <si>
    <t>DNP-051-18</t>
  </si>
  <si>
    <t>DNP-052-18</t>
  </si>
  <si>
    <t>DNP-053-18</t>
  </si>
  <si>
    <t>DNP-054-18</t>
  </si>
  <si>
    <t>DNP-055-18</t>
  </si>
  <si>
    <t>DNP-056-18</t>
  </si>
  <si>
    <t>DNP-057-18</t>
  </si>
  <si>
    <t>DNP-058-18</t>
  </si>
  <si>
    <t>DNP-059-18 SGR-023-18</t>
  </si>
  <si>
    <t>DNP-060-18</t>
  </si>
  <si>
    <t>DNP-061-18</t>
  </si>
  <si>
    <t>DNP-062-18</t>
  </si>
  <si>
    <t>DNP-063-18 SGR-024-18</t>
  </si>
  <si>
    <t>DNP-064-18</t>
  </si>
  <si>
    <t>DNP-065-18</t>
  </si>
  <si>
    <t>DNP-066-18</t>
  </si>
  <si>
    <t>DNP-067-18</t>
  </si>
  <si>
    <t>DNP-068-18</t>
  </si>
  <si>
    <t>DNP-069-18</t>
  </si>
  <si>
    <t>DNP-070-18</t>
  </si>
  <si>
    <t>DNP-071-18</t>
  </si>
  <si>
    <t>DNP-072-18</t>
  </si>
  <si>
    <t>DNP-073-18</t>
  </si>
  <si>
    <t>DNP-074-18</t>
  </si>
  <si>
    <t>DNP-075-18</t>
  </si>
  <si>
    <t>DNP-076-18</t>
  </si>
  <si>
    <t>DNP-077-18</t>
  </si>
  <si>
    <t>DNP-078-18</t>
  </si>
  <si>
    <t>DNP-079-18</t>
  </si>
  <si>
    <t>DNP-080-18</t>
  </si>
  <si>
    <t>DNP-081-18</t>
  </si>
  <si>
    <t>DNP-082-18</t>
  </si>
  <si>
    <t>DNP-083-18</t>
  </si>
  <si>
    <t>DNP-084-18</t>
  </si>
  <si>
    <t>DNP-085-18</t>
  </si>
  <si>
    <t>DNP-086-18</t>
  </si>
  <si>
    <t>DNP-087-18</t>
  </si>
  <si>
    <t>DNP-088-18</t>
  </si>
  <si>
    <t>DNP-089-18</t>
  </si>
  <si>
    <t>DNP-090-18</t>
  </si>
  <si>
    <t>DNP-091-18</t>
  </si>
  <si>
    <t>DNP-092-18</t>
  </si>
  <si>
    <t>DNP-093-18</t>
  </si>
  <si>
    <t>DNP-094-18</t>
  </si>
  <si>
    <t>DNP-095-18</t>
  </si>
  <si>
    <t>DNP-096-18</t>
  </si>
  <si>
    <t>DNP-097-18</t>
  </si>
  <si>
    <t>DNP-098-18 SGR-025-18</t>
  </si>
  <si>
    <t>DNP-099-18</t>
  </si>
  <si>
    <t>DNP-100-18</t>
  </si>
  <si>
    <t>DNP-101-18</t>
  </si>
  <si>
    <t>DNP-102-18</t>
  </si>
  <si>
    <t>DNP-103-18</t>
  </si>
  <si>
    <t>DNP-104-18</t>
  </si>
  <si>
    <t>DNP-105-18</t>
  </si>
  <si>
    <t>DNP-106-18</t>
  </si>
  <si>
    <t>DNP-107-18</t>
  </si>
  <si>
    <t>DNP-108-18</t>
  </si>
  <si>
    <t>DNP-109-18</t>
  </si>
  <si>
    <t>DNP-110-18</t>
  </si>
  <si>
    <t>DNP-111-18</t>
  </si>
  <si>
    <t>DNP-112-18</t>
  </si>
  <si>
    <t>DNP-113-18</t>
  </si>
  <si>
    <t>DNP-114-18</t>
  </si>
  <si>
    <t>DNP-115-18</t>
  </si>
  <si>
    <t>DNP-116-18</t>
  </si>
  <si>
    <t>DNP-117-18</t>
  </si>
  <si>
    <t>DNP-118-18</t>
  </si>
  <si>
    <t>DNP-119-18</t>
  </si>
  <si>
    <t>DNP-120-18</t>
  </si>
  <si>
    <t>DNP-121-18</t>
  </si>
  <si>
    <t>DNP-122-18 SGR-027-18</t>
  </si>
  <si>
    <t>DNP-123-18</t>
  </si>
  <si>
    <t>DNP-124-18</t>
  </si>
  <si>
    <t>DNP-125-18</t>
  </si>
  <si>
    <t>DNP-126-18</t>
  </si>
  <si>
    <t>DNP-127-18</t>
  </si>
  <si>
    <t>DNP-128-18</t>
  </si>
  <si>
    <t>DNP-129-18</t>
  </si>
  <si>
    <t>DNP-130-18 SGR-028-18</t>
  </si>
  <si>
    <t>DNP-131-18</t>
  </si>
  <si>
    <t>DNP-132-18</t>
  </si>
  <si>
    <t>DNP-133-18</t>
  </si>
  <si>
    <t>DNP-134-18</t>
  </si>
  <si>
    <t>DNP-135-18</t>
  </si>
  <si>
    <t>DNP-136-18</t>
  </si>
  <si>
    <t>DNP-137-18</t>
  </si>
  <si>
    <t>DNP-138-18</t>
  </si>
  <si>
    <t>DNP-139-18</t>
  </si>
  <si>
    <t>DNP-140-18</t>
  </si>
  <si>
    <t>DNP-141-18</t>
  </si>
  <si>
    <t>DNP-142-18</t>
  </si>
  <si>
    <t>DNP-143-18</t>
  </si>
  <si>
    <t>DNP-144-18</t>
  </si>
  <si>
    <t>DNP-145-18</t>
  </si>
  <si>
    <t>DNP-146-18</t>
  </si>
  <si>
    <t>DNP-147-18</t>
  </si>
  <si>
    <t>DNP-148-18</t>
  </si>
  <si>
    <t>DNP-149-18</t>
  </si>
  <si>
    <t>DNP-150-18</t>
  </si>
  <si>
    <t>DNP-151-18</t>
  </si>
  <si>
    <t>DNP-152-18</t>
  </si>
  <si>
    <t>DNP-153-18</t>
  </si>
  <si>
    <t>DNP-154-18</t>
  </si>
  <si>
    <t>DNP-155-18</t>
  </si>
  <si>
    <t>DNP-156-18</t>
  </si>
  <si>
    <t>DNP-157-18</t>
  </si>
  <si>
    <t>DNP-158-18</t>
  </si>
  <si>
    <t>DNP-159-18</t>
  </si>
  <si>
    <t>DNP-160-18</t>
  </si>
  <si>
    <t>DNP-161-18</t>
  </si>
  <si>
    <t>DNP-162-18</t>
  </si>
  <si>
    <t>DNP-163-18</t>
  </si>
  <si>
    <t>DNP-164-18</t>
  </si>
  <si>
    <t>DNP-165-18</t>
  </si>
  <si>
    <t>DNP-166-18</t>
  </si>
  <si>
    <t>DNP-167-18 SGR-029-18</t>
  </si>
  <si>
    <t>DNP-168-18</t>
  </si>
  <si>
    <t>DNP-169-18</t>
  </si>
  <si>
    <t>DNP-170-18</t>
  </si>
  <si>
    <t>DNP-171-18</t>
  </si>
  <si>
    <t>DNP-172-18</t>
  </si>
  <si>
    <t>DNP-173-18</t>
  </si>
  <si>
    <t>DNP-174-18</t>
  </si>
  <si>
    <t>DNP-175-18</t>
  </si>
  <si>
    <t>DNP-176-18</t>
  </si>
  <si>
    <t>DNP-177-18</t>
  </si>
  <si>
    <t>DNP-178-18</t>
  </si>
  <si>
    <t>DNP-179-18</t>
  </si>
  <si>
    <t>DNP-180-18</t>
  </si>
  <si>
    <t>DNP-181-18</t>
  </si>
  <si>
    <t>DNP-182-18</t>
  </si>
  <si>
    <t>DNP-183-18</t>
  </si>
  <si>
    <t>DNP-184-18</t>
  </si>
  <si>
    <t>DNP-185-18</t>
  </si>
  <si>
    <t>DNP-186-18</t>
  </si>
  <si>
    <t>DNP-187-18</t>
  </si>
  <si>
    <t>DNP-188-18</t>
  </si>
  <si>
    <t>DNP-189-18</t>
  </si>
  <si>
    <t>DNP-190-18</t>
  </si>
  <si>
    <t>DNP-191-18</t>
  </si>
  <si>
    <t>DNP-192-18</t>
  </si>
  <si>
    <t>DNP-193-18</t>
  </si>
  <si>
    <t>DNP-194-18 SGR-032-18</t>
  </si>
  <si>
    <t>DNP-195-18</t>
  </si>
  <si>
    <t>DNP-196-18</t>
  </si>
  <si>
    <t>DNP-197-18</t>
  </si>
  <si>
    <t>DNP-198-18</t>
  </si>
  <si>
    <t>DNP-199-18</t>
  </si>
  <si>
    <t>DNP-200-18</t>
  </si>
  <si>
    <t>DNP-201-18</t>
  </si>
  <si>
    <t>DNP-202-18</t>
  </si>
  <si>
    <t>DNP-203-18</t>
  </si>
  <si>
    <t>DNP-204-18</t>
  </si>
  <si>
    <t>DNP-205-18</t>
  </si>
  <si>
    <t>DNP-206-18 SGR-033-18</t>
  </si>
  <si>
    <t>DNP-207-18</t>
  </si>
  <si>
    <t>DNP-208-18 SGR-034-18</t>
  </si>
  <si>
    <t>DNP-209-18</t>
  </si>
  <si>
    <t>DNP-210-18</t>
  </si>
  <si>
    <t>DNP-211-18</t>
  </si>
  <si>
    <t>DNP-212-18</t>
  </si>
  <si>
    <t>DNP-213-18</t>
  </si>
  <si>
    <t>DNP-214-18</t>
  </si>
  <si>
    <t>DNP-215-18</t>
  </si>
  <si>
    <t>DNP-216-18</t>
  </si>
  <si>
    <t>DNP-217-18</t>
  </si>
  <si>
    <t>DNP-218-18</t>
  </si>
  <si>
    <t>DNP-219-18</t>
  </si>
  <si>
    <t>DNP-220-18</t>
  </si>
  <si>
    <t>DNP-221-18</t>
  </si>
  <si>
    <t>DNP-222-18</t>
  </si>
  <si>
    <t>DNP-223-18</t>
  </si>
  <si>
    <t>DNP-224-18</t>
  </si>
  <si>
    <t>DNP-225-18</t>
  </si>
  <si>
    <t>DNP-226-18</t>
  </si>
  <si>
    <t>DNP-227-18</t>
  </si>
  <si>
    <t>DNP-228-18</t>
  </si>
  <si>
    <t>DNP-229-18</t>
  </si>
  <si>
    <t>DNP-230-18</t>
  </si>
  <si>
    <t>DNP-231-18</t>
  </si>
  <si>
    <t>DNP-232-18</t>
  </si>
  <si>
    <t>DNP-233-18</t>
  </si>
  <si>
    <t>DNP-234-18</t>
  </si>
  <si>
    <t>DNP-235-18</t>
  </si>
  <si>
    <t>DNP-236-18</t>
  </si>
  <si>
    <t>DNP-237-18 SGR-038-18</t>
  </si>
  <si>
    <t>DNP-238-18</t>
  </si>
  <si>
    <t>DNP-239-18</t>
  </si>
  <si>
    <t>DNP-240-18</t>
  </si>
  <si>
    <t>DNP-241-18</t>
  </si>
  <si>
    <t>DNP-242-18</t>
  </si>
  <si>
    <t>DNP-243-18</t>
  </si>
  <si>
    <t>DNP-244-18</t>
  </si>
  <si>
    <t>DNP-245-18</t>
  </si>
  <si>
    <t>DNP-246-18</t>
  </si>
  <si>
    <t>DNP-247-18</t>
  </si>
  <si>
    <t>DNP-248-18</t>
  </si>
  <si>
    <t>DNP-249-18</t>
  </si>
  <si>
    <t>DNP-250-18</t>
  </si>
  <si>
    <t>DNP-251-18</t>
  </si>
  <si>
    <t>DNP-252-18</t>
  </si>
  <si>
    <t>DNP-253-18</t>
  </si>
  <si>
    <t>DNP-254-18</t>
  </si>
  <si>
    <t>DNP-255-18</t>
  </si>
  <si>
    <t>DNP-256-18</t>
  </si>
  <si>
    <t>DNP-257-18</t>
  </si>
  <si>
    <t>DNP-258-18</t>
  </si>
  <si>
    <t>DNP-259-18</t>
  </si>
  <si>
    <t>DNP-260-18</t>
  </si>
  <si>
    <t>DNP-261-18</t>
  </si>
  <si>
    <t>DNP-262-18 SGR-041-18</t>
  </si>
  <si>
    <t>DNP-263-18</t>
  </si>
  <si>
    <t>DNP-264-18</t>
  </si>
  <si>
    <t>DNP-265-18</t>
  </si>
  <si>
    <t>DNP-266-18</t>
  </si>
  <si>
    <t>DNP-267-18</t>
  </si>
  <si>
    <t>DNP-268-18</t>
  </si>
  <si>
    <t>DNP-269-18</t>
  </si>
  <si>
    <t>DNP-270-18</t>
  </si>
  <si>
    <t>DNP-271-18</t>
  </si>
  <si>
    <t>DNP-272-18 SGR-042-18</t>
  </si>
  <si>
    <t>DNP-273-18</t>
  </si>
  <si>
    <t>DNP-274-18</t>
  </si>
  <si>
    <t>DNP-275-18</t>
  </si>
  <si>
    <t>DNP-276-18</t>
  </si>
  <si>
    <t>DNP-277-18</t>
  </si>
  <si>
    <t>DNP-278-18</t>
  </si>
  <si>
    <t>DNP-279-18</t>
  </si>
  <si>
    <t>DNP-280-18</t>
  </si>
  <si>
    <t>DNP-281-18 SGR-043-18</t>
  </si>
  <si>
    <t>DNP-282-18 SGR-044-18</t>
  </si>
  <si>
    <t>DNP-283-18 SGR-045-18</t>
  </si>
  <si>
    <t>DNP-284-18</t>
  </si>
  <si>
    <t>DNP-285-18</t>
  </si>
  <si>
    <t>DNP-286-18</t>
  </si>
  <si>
    <t>DNP-287-18</t>
  </si>
  <si>
    <t>DNP-288-18</t>
  </si>
  <si>
    <t>DNP-289-18</t>
  </si>
  <si>
    <t>DNP-290-18</t>
  </si>
  <si>
    <t>DNP-291-18</t>
  </si>
  <si>
    <t>DNP-292-18</t>
  </si>
  <si>
    <t>DNP-293-18</t>
  </si>
  <si>
    <t>DNP-294-18</t>
  </si>
  <si>
    <t>DNP-295-18</t>
  </si>
  <si>
    <t>DNP-296-18</t>
  </si>
  <si>
    <t>DNP-297-18</t>
  </si>
  <si>
    <t>DNP-298-18</t>
  </si>
  <si>
    <t>DNP-299-18</t>
  </si>
  <si>
    <t>DNP-300-18</t>
  </si>
  <si>
    <t>DNP-301-18</t>
  </si>
  <si>
    <t>DNP-302-18</t>
  </si>
  <si>
    <t>DNP-303-18</t>
  </si>
  <si>
    <t>DNP-304-18</t>
  </si>
  <si>
    <t>DNP-305-18</t>
  </si>
  <si>
    <t>DNP-306-18</t>
  </si>
  <si>
    <t>DNP-307-18</t>
  </si>
  <si>
    <t>DNP-308-18</t>
  </si>
  <si>
    <t>DNP-309-18</t>
  </si>
  <si>
    <t>DNP-310-18</t>
  </si>
  <si>
    <t>DNP-311-18</t>
  </si>
  <si>
    <t>DNP-312-18</t>
  </si>
  <si>
    <t>DNP-313-18</t>
  </si>
  <si>
    <t>DNP-314-18</t>
  </si>
  <si>
    <t>DNP-315-18</t>
  </si>
  <si>
    <t>DNP-316-18</t>
  </si>
  <si>
    <t>DNP-317-18</t>
  </si>
  <si>
    <t>DNP-318-18</t>
  </si>
  <si>
    <t>DNP-319-18 SGR-050-18</t>
  </si>
  <si>
    <t>DNP-320-18</t>
  </si>
  <si>
    <t>DNP-321-18</t>
  </si>
  <si>
    <t>DNP-322-18</t>
  </si>
  <si>
    <t>DNP-323-18</t>
  </si>
  <si>
    <t>DNP-324-18</t>
  </si>
  <si>
    <t>DNP-325-18</t>
  </si>
  <si>
    <t>DNP-326-18</t>
  </si>
  <si>
    <t>DNP-327-18</t>
  </si>
  <si>
    <t>DNP-328-18</t>
  </si>
  <si>
    <t>DNP-329-18</t>
  </si>
  <si>
    <t>DNP-330-18</t>
  </si>
  <si>
    <t>DNP-331-18</t>
  </si>
  <si>
    <t>DNP-332-18</t>
  </si>
  <si>
    <t>DNP-333-18</t>
  </si>
  <si>
    <t>DNP-334-18</t>
  </si>
  <si>
    <t>DNP-335-18</t>
  </si>
  <si>
    <t>DNP-336-18</t>
  </si>
  <si>
    <t>DNP-337-18</t>
  </si>
  <si>
    <t>DNP-338-18</t>
  </si>
  <si>
    <t>DNP-339-18</t>
  </si>
  <si>
    <t>DNP-340-18</t>
  </si>
  <si>
    <t>DNP-341-18</t>
  </si>
  <si>
    <t>DNP-342-18</t>
  </si>
  <si>
    <t>DNP-343-18</t>
  </si>
  <si>
    <t>DNP-344-18</t>
  </si>
  <si>
    <t>DNP-345-18</t>
  </si>
  <si>
    <t>DNP-346-18</t>
  </si>
  <si>
    <t>DNP-347-18</t>
  </si>
  <si>
    <t>DNP-348-18</t>
  </si>
  <si>
    <t>DNP-349-18</t>
  </si>
  <si>
    <t>DNP-350-18</t>
  </si>
  <si>
    <t>DNP-351-18</t>
  </si>
  <si>
    <t>DNP-352-18</t>
  </si>
  <si>
    <t>DNP-353-18</t>
  </si>
  <si>
    <t>DNP-354-18</t>
  </si>
  <si>
    <t>DNP-355-18</t>
  </si>
  <si>
    <t>DNP-356-18</t>
  </si>
  <si>
    <t>DNP-357-18</t>
  </si>
  <si>
    <t>DNP-358-18</t>
  </si>
  <si>
    <t>DNP-359-18</t>
  </si>
  <si>
    <t>DNP-360-18</t>
  </si>
  <si>
    <t>DNP-361-18</t>
  </si>
  <si>
    <t>DNP-362-18</t>
  </si>
  <si>
    <t>DNP-363-18</t>
  </si>
  <si>
    <t>DNP-364-18</t>
  </si>
  <si>
    <t>DNP-365-18</t>
  </si>
  <si>
    <t>DNP-366-18</t>
  </si>
  <si>
    <t>DNP-367-18</t>
  </si>
  <si>
    <t>DNP-368-18</t>
  </si>
  <si>
    <t>DNP-369-18</t>
  </si>
  <si>
    <t>DNP-370-18</t>
  </si>
  <si>
    <t>DNP-371-18</t>
  </si>
  <si>
    <t>DNP-372-18</t>
  </si>
  <si>
    <t>DNP-373-18</t>
  </si>
  <si>
    <t>DNP-374-18</t>
  </si>
  <si>
    <t>DNP-375-18</t>
  </si>
  <si>
    <t>DNP-376-18</t>
  </si>
  <si>
    <t>DNP-377-18</t>
  </si>
  <si>
    <t>DNP-378-18</t>
  </si>
  <si>
    <t>DNP-379-18</t>
  </si>
  <si>
    <t>DNP-380-18 SGR-057-18</t>
  </si>
  <si>
    <t>DNP-381-18</t>
  </si>
  <si>
    <t>DNP-382-18</t>
  </si>
  <si>
    <t>DNP-383-18</t>
  </si>
  <si>
    <t>DNP-384-18</t>
  </si>
  <si>
    <t>DNP-385-18</t>
  </si>
  <si>
    <t>DNP-386-18</t>
  </si>
  <si>
    <t>DNP-387-18</t>
  </si>
  <si>
    <t>DNP-388-18</t>
  </si>
  <si>
    <t>DNP-389-18</t>
  </si>
  <si>
    <t>DNP-390-18</t>
  </si>
  <si>
    <t>DNP-391-18</t>
  </si>
  <si>
    <t>DNP-392-18 SGR-058-17</t>
  </si>
  <si>
    <t>DNP-393-18</t>
  </si>
  <si>
    <t>DNP-394-18</t>
  </si>
  <si>
    <t>DNP-395-18</t>
  </si>
  <si>
    <t>DNP-396-18</t>
  </si>
  <si>
    <t>DNP-397-18</t>
  </si>
  <si>
    <t>DNP-398-18</t>
  </si>
  <si>
    <t>DNP-399-18</t>
  </si>
  <si>
    <t>DNP-400-18</t>
  </si>
  <si>
    <t>DNP-401-18</t>
  </si>
  <si>
    <t>DNP-402-18</t>
  </si>
  <si>
    <t>DNP-403-18</t>
  </si>
  <si>
    <t>DNP-404-18</t>
  </si>
  <si>
    <t>DNP-405-18</t>
  </si>
  <si>
    <t>DNP-406-18</t>
  </si>
  <si>
    <t>DNP-407-18</t>
  </si>
  <si>
    <t>DNP-408-18</t>
  </si>
  <si>
    <t>DNP-409-18</t>
  </si>
  <si>
    <t>DNP-410-18</t>
  </si>
  <si>
    <t>DNP-411-18</t>
  </si>
  <si>
    <t>DNP-412-18</t>
  </si>
  <si>
    <t>DNP-413-18</t>
  </si>
  <si>
    <t>DNP-414-18</t>
  </si>
  <si>
    <t>DNP-415-18</t>
  </si>
  <si>
    <t>DNP-416-18</t>
  </si>
  <si>
    <t>DNP-417-18</t>
  </si>
  <si>
    <t>DNP-418-18</t>
  </si>
  <si>
    <t>DNP-419-18</t>
  </si>
  <si>
    <t>DNP-420-18 SGR-059-18</t>
  </si>
  <si>
    <t>DNP-421-18</t>
  </si>
  <si>
    <t>DNP-422-18</t>
  </si>
  <si>
    <t>DNP-423-18</t>
  </si>
  <si>
    <t>DNP-424-18</t>
  </si>
  <si>
    <t>DNP-425-18</t>
  </si>
  <si>
    <t>DNP-426-18 SGR-060-18</t>
  </si>
  <si>
    <t>DNP-427-18</t>
  </si>
  <si>
    <t>DNP-428-18</t>
  </si>
  <si>
    <t>DNP-429-18</t>
  </si>
  <si>
    <t>DNP-430-18</t>
  </si>
  <si>
    <t>DNP-431-18</t>
  </si>
  <si>
    <t>DNP-432-18</t>
  </si>
  <si>
    <t>DNP-433-18</t>
  </si>
  <si>
    <t>DNP-434-18</t>
  </si>
  <si>
    <t>DNP-435-18</t>
  </si>
  <si>
    <t>DNP-436-18</t>
  </si>
  <si>
    <t>DNP-437-18</t>
  </si>
  <si>
    <t>DNP-438-18</t>
  </si>
  <si>
    <t>DNP-439-18</t>
  </si>
  <si>
    <t>DNP-440-18</t>
  </si>
  <si>
    <t>DNP-441-18</t>
  </si>
  <si>
    <t>DNP-442-18</t>
  </si>
  <si>
    <t>DNP-443-18</t>
  </si>
  <si>
    <t>DNP-444-18</t>
  </si>
  <si>
    <t>DNP-445-18</t>
  </si>
  <si>
    <t>DNP-446-18</t>
  </si>
  <si>
    <t>DNP-447-18</t>
  </si>
  <si>
    <t>DNP-448-18</t>
  </si>
  <si>
    <t>DNP-449-18</t>
  </si>
  <si>
    <t>DNP-450-18</t>
  </si>
  <si>
    <t>DNP-451-18</t>
  </si>
  <si>
    <t>DNP-452-18</t>
  </si>
  <si>
    <t>DNP-453-18 SGR-063-18</t>
  </si>
  <si>
    <t>DNP-454-18</t>
  </si>
  <si>
    <t>DNP-455-18</t>
  </si>
  <si>
    <t>DNP-456-18</t>
  </si>
  <si>
    <t>DNP-457-18</t>
  </si>
  <si>
    <t>DNP-458-18</t>
  </si>
  <si>
    <t>DNP-459-18</t>
  </si>
  <si>
    <t>DNP-460-18</t>
  </si>
  <si>
    <t>DNP-461-18</t>
  </si>
  <si>
    <t>DNP-462-18</t>
  </si>
  <si>
    <t>DNP-463-18</t>
  </si>
  <si>
    <t>DNP-464-18</t>
  </si>
  <si>
    <t>DNP-465-18</t>
  </si>
  <si>
    <t>DNP-466-18</t>
  </si>
  <si>
    <t>DNP-467-18</t>
  </si>
  <si>
    <t>DNP-468-18</t>
  </si>
  <si>
    <t>DNP-469-18</t>
  </si>
  <si>
    <t>DNP-470-18</t>
  </si>
  <si>
    <t>DNP-471-18</t>
  </si>
  <si>
    <t>DNP-472-18</t>
  </si>
  <si>
    <t>DNP-473-18</t>
  </si>
  <si>
    <t>DNP-474-18</t>
  </si>
  <si>
    <t>DNP-475-18</t>
  </si>
  <si>
    <t>DNP-476-18</t>
  </si>
  <si>
    <t>DNP-477-18</t>
  </si>
  <si>
    <t>DNP-478-18</t>
  </si>
  <si>
    <t>DNP-479-18</t>
  </si>
  <si>
    <t>DNP-480-18</t>
  </si>
  <si>
    <t>DNP-481-18</t>
  </si>
  <si>
    <t>DNP-482-18</t>
  </si>
  <si>
    <t>DNP-483-18</t>
  </si>
  <si>
    <t>DNP-484-18</t>
  </si>
  <si>
    <t>DNP-485-18</t>
  </si>
  <si>
    <t>DNP-486-18</t>
  </si>
  <si>
    <t>DNP-487-18</t>
  </si>
  <si>
    <t>DNP-488-18</t>
  </si>
  <si>
    <t>DNP-489-18</t>
  </si>
  <si>
    <t>DNP-490-18</t>
  </si>
  <si>
    <t>DNP-491-18</t>
  </si>
  <si>
    <t>DNP-492-18</t>
  </si>
  <si>
    <t>DNP-493-18</t>
  </si>
  <si>
    <t>DNP-494-18</t>
  </si>
  <si>
    <t>DNP-495-18</t>
  </si>
  <si>
    <t>DNP-496-18</t>
  </si>
  <si>
    <t>DNP-497-18</t>
  </si>
  <si>
    <t>DNP-498-18</t>
  </si>
  <si>
    <t>DNP-499-18</t>
  </si>
  <si>
    <t>DNP-500-18 SGR-065-17</t>
  </si>
  <si>
    <t>DNP-501-18</t>
  </si>
  <si>
    <t>DNP-502-18</t>
  </si>
  <si>
    <t>DNP-503-18</t>
  </si>
  <si>
    <t>DNP-504-18</t>
  </si>
  <si>
    <t>DNP-505-18</t>
  </si>
  <si>
    <t>DNP-506-18 SGR-066-18</t>
  </si>
  <si>
    <t>DNP-507-18</t>
  </si>
  <si>
    <t>DNP-508-18</t>
  </si>
  <si>
    <t>DNP-509-18</t>
  </si>
  <si>
    <t>DNP-510-18</t>
  </si>
  <si>
    <t>DNP-511-18</t>
  </si>
  <si>
    <t>DNP-512-18</t>
  </si>
  <si>
    <t>DNP-513-18</t>
  </si>
  <si>
    <t>DNP-514-18</t>
  </si>
  <si>
    <t>JESSICA LORENA CARREÑO ARIAS</t>
  </si>
  <si>
    <t>DIANA PAOLA GUZMAN MARTINEZ</t>
  </si>
  <si>
    <t>YOHAN FABIAN ARCOS TORRES</t>
  </si>
  <si>
    <t>MARLEN PEREZ FUENTES</t>
  </si>
  <si>
    <t>MAURICIO VARGAS NIÑO</t>
  </si>
  <si>
    <t>JHON FREDY OVALLE MARTINEZ</t>
  </si>
  <si>
    <t>DAHIANNA JURADO URREGO</t>
  </si>
  <si>
    <t>INGRID SAIR SANTOS COBOS</t>
  </si>
  <si>
    <t>VERONICA ANDREA PEÑARAMDA MORA</t>
  </si>
  <si>
    <t>ANDRES AMEZQUITA ARENAS</t>
  </si>
  <si>
    <t>YEISON ANDRES COY POVEDA</t>
  </si>
  <si>
    <t>ELADIO AUGUSTO SIERRA BECERRA</t>
  </si>
  <si>
    <t>ANDREA JINETH MARTINEZ ARIAS</t>
  </si>
  <si>
    <t>CLAUDIA PATRICIA VILLAMIL CORTES</t>
  </si>
  <si>
    <t>JULIETH MARCELA LEAL ESPINOSA</t>
  </si>
  <si>
    <t>MARIA AMPARO HERNANDEZ VELOZA</t>
  </si>
  <si>
    <t>NEFTALI ACUÑA RODRIGUEZ</t>
  </si>
  <si>
    <t>LUZ STELLA NULEZ VASQUEZ</t>
  </si>
  <si>
    <t>JOSE MILCIADES GARCIA VEGA</t>
  </si>
  <si>
    <t>CESION DE GLORIA JEANNETTE RODRIGUEZ BAUTISTA A CAROL JEMAHYNA SANCHEZ ORTIZ</t>
  </si>
  <si>
    <t>DANIEL ALEXANDER ALMONACID BARRETO</t>
  </si>
  <si>
    <t>CHERLYS JULEIDYS VILLARREAL DOMINGUEZ</t>
  </si>
  <si>
    <t>CARMEN ANDREA CORONADO SOLER</t>
  </si>
  <si>
    <t>RAFAEL EDUARDO VARGAS CASTRO</t>
  </si>
  <si>
    <t>CESION DE KAREN JOHANA MUÑOZ TORRES A GLORIA JEANNETTE RODRIGUEZ BAUTISTA</t>
  </si>
  <si>
    <t>ADRIANA JAZMIN PALACIOS VEGA</t>
  </si>
  <si>
    <t>ANDRES ENRIQUE JIMENEZ ROJAS</t>
  </si>
  <si>
    <t>ANGELICA MARIA CALDERON GONZALEZ</t>
  </si>
  <si>
    <t>JULIANA TORO CADAVID</t>
  </si>
  <si>
    <t>LIBIA JEANETH MOGOLLON PINZON</t>
  </si>
  <si>
    <t>EFIGENIA DE JESUS ESTRADA DIAZ</t>
  </si>
  <si>
    <t>LUZ MARINA LOPEZ ROBLES</t>
  </si>
  <si>
    <t>AURY NIÑO BOHORQUEZ</t>
  </si>
  <si>
    <t>BALMIRO JOSE PALLARES ARRIETA</t>
  </si>
  <si>
    <t>NOHORA JEANNETTE VENEGAS JIMENEZ</t>
  </si>
  <si>
    <t>WILLIAM VILLAMIZAR VERA</t>
  </si>
  <si>
    <t>JANNETTE CATHERINE LOPEZ MARTIN</t>
  </si>
  <si>
    <t>MARIA ALEJANDRA ESPINOSA CURTIDOR</t>
  </si>
  <si>
    <t>JORGE OSWALDO VALENZUELA BUITRAGO</t>
  </si>
  <si>
    <t>DIANA YAMILE TERNERA URBINA</t>
  </si>
  <si>
    <t>NIDIA ANSELMA USTA TIRADO</t>
  </si>
  <si>
    <t>WILLIAM MONTOYA ROMERO</t>
  </si>
  <si>
    <t>DIEGO JESUS ORTEGA CRUZ</t>
  </si>
  <si>
    <t>DIANA CAROLINA RODRIGUEZ PEÑA</t>
  </si>
  <si>
    <t>ANDRES FELIPE RODRIGUEZ VERDUGO</t>
  </si>
  <si>
    <t>LYDA PAMELA TAMARA PINTO</t>
  </si>
  <si>
    <t>DIEGO SUPELANO GONZALEZ</t>
  </si>
  <si>
    <t>MARIA VICTORIA OSORIO CRUZ</t>
  </si>
  <si>
    <t>JOSE OSWALDO ESPINOSA CUERVO</t>
  </si>
  <si>
    <t>FANNY ALVARADO SANCHEZ</t>
  </si>
  <si>
    <t>HELBER ORLANDO PIÑEROS BETANCOURT</t>
  </si>
  <si>
    <t>MARTHA RUBY CUELLAR CALDERON</t>
  </si>
  <si>
    <t>LUIS JAVIER URIBE MOYA</t>
  </si>
  <si>
    <t>MAGDA LUCIA PERDOMO GARCIA</t>
  </si>
  <si>
    <t>JAIRO ERNESTO CASTILLO VARELA</t>
  </si>
  <si>
    <t>PAULA ANDREA SOTO CABAL</t>
  </si>
  <si>
    <t>SEBASTIAN RESTREPO RODRIGUEZ</t>
  </si>
  <si>
    <t>MARIA XIMENA ZARATE PERDOMO</t>
  </si>
  <si>
    <t>EDGAR ALONSO GOMEZ RODRIGUEZ</t>
  </si>
  <si>
    <t>CARLOS FELIPE JIMENEZ URIBE</t>
  </si>
  <si>
    <t>FABIAN ESTEBAN SUAREZ BURBANO</t>
  </si>
  <si>
    <t>JUANA SALCEDO ORTIZ</t>
  </si>
  <si>
    <t>JAVIER ENRIQUE MARTINEZ PUERTO</t>
  </si>
  <si>
    <t>JUAN MANUEL LOPÉZ ARANGO</t>
  </si>
  <si>
    <t>LADY FERNANDA BAUTISTA BAUTISTA</t>
  </si>
  <si>
    <t>JAIME RICARDO CRUZ BENAVIDES</t>
  </si>
  <si>
    <t>LADY XIMENA CANTOR HERNANDEZ</t>
  </si>
  <si>
    <t>DIEGO ARMANDO JIMENEZ VARGAS</t>
  </si>
  <si>
    <t>LINA MARIA IBATA MOLINA</t>
  </si>
  <si>
    <t>DIEGO ALBERTO SAENZ MENESES</t>
  </si>
  <si>
    <t>GERMAN DAVID ROMERO OTALORA</t>
  </si>
  <si>
    <t>ANA MARIA VARGAS RODRIGUEZ</t>
  </si>
  <si>
    <t xml:space="preserve">GLORIA XIMENA BUCHELLY OCHOA </t>
  </si>
  <si>
    <t>LUIS OLMEDO CRUZ FARAK</t>
  </si>
  <si>
    <t>XIMENA PAOLA CANTOR APOLINAR</t>
  </si>
  <si>
    <t>SIOUX FANNY MELO LEON</t>
  </si>
  <si>
    <t>YUDY LICETH CANTOR CANTOR</t>
  </si>
  <si>
    <t>LUIS MARTIN LEGUIZAMON CEPEDA</t>
  </si>
  <si>
    <t>ANA CAROLINA ALONSO RAMIREZ</t>
  </si>
  <si>
    <t>MARIA TERESA RAMIREZ OREJUELA</t>
  </si>
  <si>
    <t>ANDRES CAMILO ALVAREZ ESPINOSA</t>
  </si>
  <si>
    <t>EDGAR HERNAN CRUZ MARTINEZ</t>
  </si>
  <si>
    <t>MARIA FERNANDA VARGAS ARTEAGA</t>
  </si>
  <si>
    <t>ELSA VERONICA CUERVO GARZON</t>
  </si>
  <si>
    <t>JHONNY ENRIQUE LOPEZ BERNATE</t>
  </si>
  <si>
    <t>JUAN PABLO VALLEJO ARROYAVE</t>
  </si>
  <si>
    <t>CESION DE CAMILO ANDRES ERAZO PULIDO A BIBIANA PATRICIA TORRES CHAMORRO</t>
  </si>
  <si>
    <t>OSCAR EDUARDO SALAZAR ROJAS</t>
  </si>
  <si>
    <t>MARIO EDGARDO VERGARA ESTUPIÑAN</t>
  </si>
  <si>
    <t>DEIVIS AMILCAR SILVA GUALTEROS</t>
  </si>
  <si>
    <t>LUCIANO ARVEY MENDIVELSO VERGARA</t>
  </si>
  <si>
    <t>GERMAN DAVID BRICEÑO VILLALOBOS</t>
  </si>
  <si>
    <t>MARIA JULIANA CASTAÑEDA CASAS</t>
  </si>
  <si>
    <t>DIEGO GERMAN ESCOBAR ALARCON</t>
  </si>
  <si>
    <t>WILSON MUÑOZ CAMELO</t>
  </si>
  <si>
    <t>GERMAN ANTONIO RUIZ PACHECO</t>
  </si>
  <si>
    <t>JAMIR ANTONIO AVILA MOJICA</t>
  </si>
  <si>
    <t>JORGE EDUARDO HENAO GARZON</t>
  </si>
  <si>
    <t>LUZ ADRIANA HERNANDEZ MORALES</t>
  </si>
  <si>
    <t>CAROL VIVIANA FORERO VINCHERY</t>
  </si>
  <si>
    <t>SINDY MARCELA SIMBAQUEVA MEDINA</t>
  </si>
  <si>
    <t>RUTH CAMILA OBANDO BURGOS</t>
  </si>
  <si>
    <t>LUIS FRANCISCO PACHON RODRIGUEZ</t>
  </si>
  <si>
    <t>CATALINA MARULANDA GRISALES</t>
  </si>
  <si>
    <t>PAOLA ANDREA SANCHEZ MACIAS</t>
  </si>
  <si>
    <t>LAURA JULIANA TAMAYO AMADOR</t>
  </si>
  <si>
    <t>ANA MARIA HERNANDEZ CASTAÑEDA</t>
  </si>
  <si>
    <t>AYDEE MARQUEZA MARSIGLIA BELLO</t>
  </si>
  <si>
    <t>DAVID DAVID ARENAS MELO</t>
  </si>
  <si>
    <t>CRISTIAN MAURICIO AMAYA MARTINEZ</t>
  </si>
  <si>
    <t>JHONN FREDY RODRIGUEZ GONZALEZ</t>
  </si>
  <si>
    <t>CESION DE CARLOS HUMBERTO GORDILLO GRISALES CASTAÑO A MARIA VICTORIA LONDOÑO LARA</t>
  </si>
  <si>
    <t>WILLIAN EYNAR LEON MONCALEANO</t>
  </si>
  <si>
    <t>ANGELICA MARIA AVENDAÑO ORTEGON</t>
  </si>
  <si>
    <t xml:space="preserve">GLORIA YANETH HERNANDEZ BEELTRAN </t>
  </si>
  <si>
    <t>JORGE GREGORIO CASTAÑO AYALA</t>
  </si>
  <si>
    <t>MARIA JULIANA RUIZ HAKSPIEL</t>
  </si>
  <si>
    <t>MARIA XIMENA BOHORQUEZ RAMIREZ</t>
  </si>
  <si>
    <t>ANDERSON EMILIO SAAVEDRA GUTIERREZ</t>
  </si>
  <si>
    <t>JAVIER ELOY GUILLOT LANDECKER</t>
  </si>
  <si>
    <t>LADY VANESA LOPEZ TOVAR</t>
  </si>
  <si>
    <t>MYRIAM SOLANYI SARMIENTO DIAZ</t>
  </si>
  <si>
    <t>LUZ KARINE ARDILA VARGAS</t>
  </si>
  <si>
    <t>MARIA DEL PILAR AGUILAR MONTOYA</t>
  </si>
  <si>
    <t>MAURICIO DE LOS REYES CABEZA CABEZA</t>
  </si>
  <si>
    <t>JAZMYN NATALIA BOLIVAR FONSECA</t>
  </si>
  <si>
    <t xml:space="preserve">ADRIANA PILAR TRUJILLO CARVAJAL </t>
  </si>
  <si>
    <t>LINA MARCELA LOZANO SANTAMARIA</t>
  </si>
  <si>
    <t>JORGE IVAN PALOMINO CASTRO</t>
  </si>
  <si>
    <t>MARLENY SANCHEZ APONTE</t>
  </si>
  <si>
    <t>ERIKA VANESA ENRIQUEZ CHACON</t>
  </si>
  <si>
    <t>YACHAY JULIAN TOLOSA BELLO</t>
  </si>
  <si>
    <t>KELLY NADIESKA PEREZ BORRERO</t>
  </si>
  <si>
    <t>JUAN MANUEL ERAZO URREA</t>
  </si>
  <si>
    <t>ANTONIO JOSE SERRANO VILLAREAL</t>
  </si>
  <si>
    <t>GUSTAVO ANDRES DIAZ PRIETO</t>
  </si>
  <si>
    <t>CLARA LORENA TRUJILLO QUINTERO</t>
  </si>
  <si>
    <t>LUISA FERNANDA GONZALEZ MOZO</t>
  </si>
  <si>
    <t>OSCAR JAVIER QUIROZ PORRAS</t>
  </si>
  <si>
    <t>DANNY MAURICIO MONTERO VALENCIA</t>
  </si>
  <si>
    <t>ADRIANA CASTRO GONZALEZ</t>
  </si>
  <si>
    <t>GLADYS NAYIBE BARRERA SOPO</t>
  </si>
  <si>
    <t>ANA MARIA PARGA VALENCIA</t>
  </si>
  <si>
    <t>THOMAS JOSE SANCHEZ CHAVES</t>
  </si>
  <si>
    <t>DIEGO IVAN BOLIVAR ARIAS</t>
  </si>
  <si>
    <t>PATRICIA MILENA MORENO  AGUDELO</t>
  </si>
  <si>
    <t>DIEGO FERNANDO BUITRAGO CORTES</t>
  </si>
  <si>
    <t>JOSE ORLANDO FUENTES ORTEGA</t>
  </si>
  <si>
    <t>OLGA EUGENIA RODRIGUEZ VARGAS</t>
  </si>
  <si>
    <t>INDIRA PATRICIA OÑATE DONADO</t>
  </si>
  <si>
    <t>NATALIA MILENA ACOSTA AMADOR</t>
  </si>
  <si>
    <t>INGRID MOWERMAN OCAMPO</t>
  </si>
  <si>
    <t>LUCIO VALBUENA RINCON</t>
  </si>
  <si>
    <t>VERONICA ACUÑA NAVARRO</t>
  </si>
  <si>
    <t>JAVIER EDUARDO ROJAS CALA</t>
  </si>
  <si>
    <t>ELIXON FREDY NANCLARES BARBOSA</t>
  </si>
  <si>
    <t>ANDRES FERNANDO SANCHEZ QUINTERO</t>
  </si>
  <si>
    <t>ANA MARIA TORO ROJAS</t>
  </si>
  <si>
    <t>JORGE ARMANDO RUEDA GALLARDO</t>
  </si>
  <si>
    <t>ASTRID ROCIO ANGARITA CRUZ</t>
  </si>
  <si>
    <t>JUAN GUILLERMO CORREDOR GARCIA</t>
  </si>
  <si>
    <t>JONATHAN DAVD SAAVEDRA RAMIREZ</t>
  </si>
  <si>
    <t>ANDRES FELIPE GUEVARA RAMIREZ</t>
  </si>
  <si>
    <t>JUAN MANUEL POSSOS PEDROZA</t>
  </si>
  <si>
    <t>LUIS ALFREDO CEBALLOS MEDINA</t>
  </si>
  <si>
    <t>LAURA CRISTINA ACOSTA QUIÑONES</t>
  </si>
  <si>
    <t>GLADIS MACIAS VARGAS</t>
  </si>
  <si>
    <t>JULIAN DAVID CUBILLOS GARCIA</t>
  </si>
  <si>
    <t>GENNY CATERINE LAVERDE ARIZA</t>
  </si>
  <si>
    <t>JAVIER PLAZAS ECHEVERRI</t>
  </si>
  <si>
    <t>JHON SEBASTIAN CASTIBLANCO RIVEROS</t>
  </si>
  <si>
    <t>JUAN PABLO LIEVANO GAMBOA</t>
  </si>
  <si>
    <t>SANDRA MARCELA TORRES FORERO</t>
  </si>
  <si>
    <t>ASTRID MARGARITA RAMIREZ TRIANA</t>
  </si>
  <si>
    <t>JORGE LUIS SOMERSON MERCADO</t>
  </si>
  <si>
    <t>LUIS CARLOS BETANCOURT MEJIA</t>
  </si>
  <si>
    <t>MARIA CAMILA PATIÑO MORENO</t>
  </si>
  <si>
    <t>OSCAR JAVIER MALAGON PRIETO</t>
  </si>
  <si>
    <t>JESSIKA ALEXANDRA REY SEPULVEDA</t>
  </si>
  <si>
    <t>JOHANNA CATHERINE ROA RODRIGUEZ</t>
  </si>
  <si>
    <t>JIMENA ALEJANDRA DAVILA BARRAGAN</t>
  </si>
  <si>
    <t>MELISA PAOLA PACHECO FLOREZ</t>
  </si>
  <si>
    <t>DANIEL MAURICIO ROJAS PARRA</t>
  </si>
  <si>
    <t>JOSE LIBARDO MEJIA CIRO</t>
  </si>
  <si>
    <t>DANIEL CAMILO PARDO FIGUEROA</t>
  </si>
  <si>
    <t>JUAN SEBASTIAN RODRIGUEZ REYES</t>
  </si>
  <si>
    <t>NATALIA ANDREA BURGOS CUEVAS</t>
  </si>
  <si>
    <t>JORGE ALBERTO TORRES VALLEJO</t>
  </si>
  <si>
    <t>LIZETTE JOHANA GARAY PARDO</t>
  </si>
  <si>
    <t>MARIA ANGELICA BERNAL PEDRAZA</t>
  </si>
  <si>
    <t>LA IMPRENTA NACIONAL DE COLOMBIA</t>
  </si>
  <si>
    <t>GERMAN ANDRES RUBIO ESCOBAR</t>
  </si>
  <si>
    <t>MARIA PAULA LOVERA TRUJILLO</t>
  </si>
  <si>
    <t>EDWIN HAROLD RODRIGUEZ RODRIGUEZ</t>
  </si>
  <si>
    <t>NORMA JANETH GOMEZ CACERES</t>
  </si>
  <si>
    <t>JULIAN ALFONSO VARON PARRA</t>
  </si>
  <si>
    <t>LUIS ROBERTO HERNANDEZ VEGA</t>
  </si>
  <si>
    <t>FARID RODRIGUEZ GRANOBLES</t>
  </si>
  <si>
    <t>KAREN AILLEN CALDERON CUESTAS</t>
  </si>
  <si>
    <t>CAMILO ALEJANDRO ESPITIA PEREZ</t>
  </si>
  <si>
    <t>NICOLAS CHAMAT MATALLANA</t>
  </si>
  <si>
    <t>LAURA LORENA FLOREZ JIMENEZ</t>
  </si>
  <si>
    <t>JUAN PABLO ABRIL SANCHEZ</t>
  </si>
  <si>
    <t>ROSA ELIZABETH ERAZO</t>
  </si>
  <si>
    <t>NATALIA SERRANO FERRER</t>
  </si>
  <si>
    <t>DANIELA LEON NISPERUZA</t>
  </si>
  <si>
    <t>JORDAN DAVID CARDONA GRIJALBA</t>
  </si>
  <si>
    <t>ALEX DUVAN ROMERO RUIZ</t>
  </si>
  <si>
    <t>CARLOS FERNANDO RUEDA GALLARDO</t>
  </si>
  <si>
    <t>NATALIA VARON HERNANDEZ</t>
  </si>
  <si>
    <t>NICOLAS ARDILA SANCHEZ</t>
  </si>
  <si>
    <t>FABIO JOSE DE LA HOZ AGUILAR</t>
  </si>
  <si>
    <t>DIANA CAROLINA GALVIS JARAMILLO</t>
  </si>
  <si>
    <t>REINALDO AUGUSTO URIBE MURIEL</t>
  </si>
  <si>
    <t>CAROL NATHALY CAMARGO WILCHES</t>
  </si>
  <si>
    <t>EDGAR ANDRES DIAZ VILLARRUEL</t>
  </si>
  <si>
    <t>DAVID FELIPE PEREZ PRIETO</t>
  </si>
  <si>
    <t>EDWIN DUBAN TORRES GARCIA</t>
  </si>
  <si>
    <t>WILSON ORLANDO CAMARGO MAGIN</t>
  </si>
  <si>
    <t>LUIS ENRIQUE CORREA AGUILAR</t>
  </si>
  <si>
    <t>CARLOS ANDRES CRUZ SANCHEZ</t>
  </si>
  <si>
    <t xml:space="preserve">YASMIN LUCIA DURAN BOBADILLA </t>
  </si>
  <si>
    <t xml:space="preserve">HUGO EDUARDO SIERRA CARDENAS </t>
  </si>
  <si>
    <t>JOSE MIGUEL MELGAREJO DAVILA</t>
  </si>
  <si>
    <t>ONIS JOHANNA FIERRO HERNANDEZ</t>
  </si>
  <si>
    <t>YANETH PALACIN PEREZ</t>
  </si>
  <si>
    <t>CESION DE IVAN MAURICIO DURAN PABON A CARLOS ALBERTO BARRETO NIETO</t>
  </si>
  <si>
    <t>CAROLINA CARDONA OSORIO</t>
  </si>
  <si>
    <t>LAURA CRISTINA SILVA SOLANO</t>
  </si>
  <si>
    <t>LILIANA FERNANDEZ GOMEZ</t>
  </si>
  <si>
    <t>CESION DE PAOLA ANDREA BONILLA CASTAÑO CEDIDO A IVAN MAURICIO DURAN PABON</t>
  </si>
  <si>
    <t>ANA CAROLINA ULLOA ORJUELA</t>
  </si>
  <si>
    <t>PABLO CARBONARI WINTER</t>
  </si>
  <si>
    <t>DIEGO HERNAN PEREZ SERRANO</t>
  </si>
  <si>
    <t xml:space="preserve">JAVIER HERNANDO LOPEZ MEDINA </t>
  </si>
  <si>
    <t>CARLOS EDUARDO PINILLA HERNANDEZ</t>
  </si>
  <si>
    <t>MARIA ELENA RUIZ GUTIERREZ</t>
  </si>
  <si>
    <t>SANDRA MILENA FONSECA CASALLAS</t>
  </si>
  <si>
    <t>ADRIANA MONTOYA SANTA</t>
  </si>
  <si>
    <t>DIANA CAROLINA GIRALDO PEREZ</t>
  </si>
  <si>
    <t>ANGELA MARIA SARMIENTO FORERO</t>
  </si>
  <si>
    <t>LAUREN CATHERINE PATIÑO GARCIA</t>
  </si>
  <si>
    <t>HELMER FABIAN BARBOSA LEBOLO</t>
  </si>
  <si>
    <t>JUAN DIEGO MEDINA RUEDA</t>
  </si>
  <si>
    <t>JOSE FERNANDO ZEA CASTRO</t>
  </si>
  <si>
    <t>CRISTHIAN OMAR LIZCANO ORTIZ</t>
  </si>
  <si>
    <t>JULIANA RAMIREZ ECHEVERRY</t>
  </si>
  <si>
    <t>DIMITRI SOMPOLAS AMIN</t>
  </si>
  <si>
    <t>JORGE GUILLERMO BARRERA MEDINA</t>
  </si>
  <si>
    <t xml:space="preserve">SANTIAGO FLOREZ GOMEZ </t>
  </si>
  <si>
    <t>JUAN FERNANDO PLAZAS HERNANDEZ</t>
  </si>
  <si>
    <t>JAIME RAFAEL VIZCAINO PULIDO</t>
  </si>
  <si>
    <t>JUAN DIEGO LOBO CLAVIJO</t>
  </si>
  <si>
    <t>BRIYID CAMILA ESPINOSA BORDA</t>
  </si>
  <si>
    <t>CAMILO MORALES MOSQUERA</t>
  </si>
  <si>
    <t>RICARDO ALBERTO BULA TORRES</t>
  </si>
  <si>
    <t>HOLLMAN LADINO PAREDES</t>
  </si>
  <si>
    <t>JEHIMY SUSANA FLOREZ QUINCHE</t>
  </si>
  <si>
    <t>LEON ARTURO GARZON MEDINA</t>
  </si>
  <si>
    <t>MARBY ISABEL BARRAGAN MONROY</t>
  </si>
  <si>
    <t>AMELIA ANDREA ORTEGON MUÑOZ</t>
  </si>
  <si>
    <t>JUAN DAVID VINASCO IDARRAGA</t>
  </si>
  <si>
    <t>LAURA YANIRA MARTINEZ GARCIA</t>
  </si>
  <si>
    <t>CARLOS ARTURO CHAPARRO OLAYA</t>
  </si>
  <si>
    <t>ASTRID EUGENIA CRUZ JIMENEZ</t>
  </si>
  <si>
    <t>RAMON ENRIQUE ZAMBRANO SAAVEDRA</t>
  </si>
  <si>
    <t>LAURA UPEGUI VANEGAS</t>
  </si>
  <si>
    <t>GUILLERMO RIVAS MAYORGA</t>
  </si>
  <si>
    <t>PATRICIA LEONOR GARCIA CANO</t>
  </si>
  <si>
    <t>SANDRA LILIANA ALVAREZ TORO</t>
  </si>
  <si>
    <t>LAURA ELIZABETH MUÑOZ SANCHEZ</t>
  </si>
  <si>
    <t>JORGE ENRIQUE CHAVES BARRERA</t>
  </si>
  <si>
    <t>ADRIANA ELENA COZMA</t>
  </si>
  <si>
    <t>DIEGO ANDRES TORRES MARTINEZ</t>
  </si>
  <si>
    <t>ADRIANA PAOLA SARMIENTO HERNANDEZ</t>
  </si>
  <si>
    <t>ALVARO ERNESTO DIAZ SUAREZ</t>
  </si>
  <si>
    <t>KERWIN DE JESUS  BARROS SOMERSON</t>
  </si>
  <si>
    <t>SANDRA FERNANDA POVEDA AVILA</t>
  </si>
  <si>
    <t>CLARA INES MARTINEZ PINEDA</t>
  </si>
  <si>
    <t>OLGA LUCIA MONCAYO BURBANO</t>
  </si>
  <si>
    <t>NELSY RODRIGUEZ MARIN</t>
  </si>
  <si>
    <t>CARLOS AUGUSTO ROBAYO LOPEZ</t>
  </si>
  <si>
    <t>VICTOR EDWART CUBILLOS VILLALBA</t>
  </si>
  <si>
    <t>JULIO CESAR NUÑEZ ALVAREZ</t>
  </si>
  <si>
    <t>MARIA MELISSA GARCIA BARRAGAN</t>
  </si>
  <si>
    <t>JUAN CARLOS MONTENEGRO ARJONA</t>
  </si>
  <si>
    <t>MONICA SARACHE SILVA</t>
  </si>
  <si>
    <t>JORGE LUIS PRIETO SAAVEDRA</t>
  </si>
  <si>
    <t>ANDRES MAURICIO ORTIZ RIOMALO</t>
  </si>
  <si>
    <t>DIEGO FERNANDO URIBE CAÑAS</t>
  </si>
  <si>
    <t>JUAN CARLOS LOPEZ ESCOBAR</t>
  </si>
  <si>
    <t>ROSA KATHERINE RODRIGUEZ NIÑO</t>
  </si>
  <si>
    <t>CLAUDIA PATRICIA PULIDO MEDINA</t>
  </si>
  <si>
    <t>CARMEN ELISA VILLAMIZAR CAMARGO</t>
  </si>
  <si>
    <t>MARIA OLGA PEÑA MARIÑO</t>
  </si>
  <si>
    <t>ADRIANA JANETH AVILA REINA</t>
  </si>
  <si>
    <t>ANYLWI YIFRED SUAREZ BARROS</t>
  </si>
  <si>
    <t>GUSTAVO ADOLFO PATIÑO DIAZ</t>
  </si>
  <si>
    <t>HECTOR GEOVANNI PAEZ PINZON</t>
  </si>
  <si>
    <t>DEWINS MURILLO GARCIA</t>
  </si>
  <si>
    <t>MARIA ALEJANDRA HERNANDEZ AMORTEGUI</t>
  </si>
  <si>
    <t>MARLENE ROBAYO CARREÑO</t>
  </si>
  <si>
    <t>EDGAR MAURICIO DIAZ LOZANO</t>
  </si>
  <si>
    <t>MARIA PAULA RUBIO ROJAS</t>
  </si>
  <si>
    <t>CARMEN JUDITH BARRERA ALVARADO</t>
  </si>
  <si>
    <t>RAFAEL ALFONSO MONTERO FERREIRA</t>
  </si>
  <si>
    <t>STEPHANY PATRICIA GOMEZ LEMUS</t>
  </si>
  <si>
    <t>SHERLY MARGARITA SERJE RODRIGUEZ</t>
  </si>
  <si>
    <t>LUIS CARLOS VERGEL HERNANDEZ</t>
  </si>
  <si>
    <t>MARIA PAULA ESCOBAR RIOMALO</t>
  </si>
  <si>
    <t>GLORIA EDELCY FERRO GARCIA</t>
  </si>
  <si>
    <t>MARISELLA CALPA GOMEZ</t>
  </si>
  <si>
    <t>SANDRA KARIME ZABALA CORREDOR</t>
  </si>
  <si>
    <t>JENNY MARCELA RODRIGUEZ CERERO</t>
  </si>
  <si>
    <t>EDNA MAGDOLLY MONTERO CUBIDES</t>
  </si>
  <si>
    <t>JULIAN RICARDO AGUILAR ARIZA</t>
  </si>
  <si>
    <t>MONICA DEL PILAR CASTAÑEDA MUÑOZ</t>
  </si>
  <si>
    <t>MARIA CECILIA PERTUZ MOLINA</t>
  </si>
  <si>
    <t>JENNY SORIANO SARMIENTO</t>
  </si>
  <si>
    <t>GUSTAVO JIMENEZ PINZON</t>
  </si>
  <si>
    <t>JULIANA MUÑOZ BOHORQUEZ</t>
  </si>
  <si>
    <t>SEBASTIAN VILLARREAL ROMERO</t>
  </si>
  <si>
    <t>WALTER LEONARDO SANCHEZ SALAZAR</t>
  </si>
  <si>
    <t>RAMON JESUS MARTINEZ SENIOR</t>
  </si>
  <si>
    <t>LILIAN VANESSA RAMIREZ ARDILA</t>
  </si>
  <si>
    <t>SARA DANIELA MARQUEZ GUTIERREZ</t>
  </si>
  <si>
    <t>BADER ELENA FRANCO SALEME</t>
  </si>
  <si>
    <t>RICARDO JOSE PARDO RUIZ</t>
  </si>
  <si>
    <t>RAMIRO FERNANDO RAMOS VILLALOBOS</t>
  </si>
  <si>
    <t>JAIRO MANUEL MARIN</t>
  </si>
  <si>
    <t>MANUEL FELIPE DIAZ RANGEL</t>
  </si>
  <si>
    <t>LUZ ADRIANA MORENO GONZALEZ</t>
  </si>
  <si>
    <t>OSCAR JOSE CORTES RIVERO</t>
  </si>
  <si>
    <t>NADIA PUERTA CAVANZO</t>
  </si>
  <si>
    <t>OSCAR ISMAEL SANCHEZ ROMERO</t>
  </si>
  <si>
    <t>MANUEL FERNANDO MOSCOSO ROJAS</t>
  </si>
  <si>
    <t>MARTHA CECILIA OCHOA OSORIO</t>
  </si>
  <si>
    <t>LINA MARIA GONZALEZ MEJIA</t>
  </si>
  <si>
    <t xml:space="preserve">JENNIFER AUXILIADORA THOWINSON DE LA ASUNCION </t>
  </si>
  <si>
    <t>ANA MARIA MONTAÑEZ GIL</t>
  </si>
  <si>
    <t>MARLY TATIANA CELIS GALVEZ</t>
  </si>
  <si>
    <t>EDWIN DANILO SUAREZ BAUTISTA</t>
  </si>
  <si>
    <t>JUDY YURANY RODRIGUEZ OSPINA</t>
  </si>
  <si>
    <t>NICOLAS AGUDELO MONGUI</t>
  </si>
  <si>
    <t>MARIA FRANCISCA SANIN ABISAMBRA</t>
  </si>
  <si>
    <t>EMILCEN FRANCO SUAREZ</t>
  </si>
  <si>
    <t>BRIGITTE MARCELA QUINTERO GALEANO</t>
  </si>
  <si>
    <t>MAGNOLIA VEGA RODRIGUEZ</t>
  </si>
  <si>
    <t>SANDRA PAOLA OVIEDO ARIZA</t>
  </si>
  <si>
    <t>ZULMA YOHANA ESPINOSA SIERRA</t>
  </si>
  <si>
    <t>LAURA JIMENEZ CORTES</t>
  </si>
  <si>
    <t>LILIANA REBECA RAMOS RODRIGUEZ</t>
  </si>
  <si>
    <t>MARIA PIEDAD BAYTER HORTA</t>
  </si>
  <si>
    <t>MAURICIO QUIÑONES MONTEALEGRE</t>
  </si>
  <si>
    <t>CINDY MELISSA CARDENAS PLAZAS</t>
  </si>
  <si>
    <t>JULIAN CAMILO CASTRO GONZALEZ</t>
  </si>
  <si>
    <t>ALVARO JOSE CASTILLO MENDEZ</t>
  </si>
  <si>
    <t>CRISTINA MEJIA CANCELADO</t>
  </si>
  <si>
    <t>MAURICIO LINARES GUZMAN</t>
  </si>
  <si>
    <t>KATIA CECILIA GALERAS</t>
  </si>
  <si>
    <t>CARLOS ALBERTO CASTAÑEDA CASTRILLON</t>
  </si>
  <si>
    <t>PAULA ANDREA MONTOYA MONROY</t>
  </si>
  <si>
    <t>ROSA VALENTINA ACEROS GARCIA</t>
  </si>
  <si>
    <t>MANUEL GIOVANNI REINA SALGADO</t>
  </si>
  <si>
    <t>LEIDY CATERIN RIVEROS SALCEDO</t>
  </si>
  <si>
    <t>DIANA MARIA RAMIREZ DAZA</t>
  </si>
  <si>
    <t>SANDRA MARCELA ESPEJO MORENO</t>
  </si>
  <si>
    <t>DIANA LUCIA ROJAS BONILLA</t>
  </si>
  <si>
    <t>JULIA TERESA SAAVEDRA FORERO</t>
  </si>
  <si>
    <t>JOSE MANUEL RIVERA LEON</t>
  </si>
  <si>
    <t>MARGARITA MARIA RODRIGUEZ MORALES</t>
  </si>
  <si>
    <t>ANDREA XIMENA MORENO PARRA</t>
  </si>
  <si>
    <t>LAURA ELENA SALAS NOGUERA</t>
  </si>
  <si>
    <t>CARLOS FELIPE SANCHEZ ROJAS</t>
  </si>
  <si>
    <t>EDGAR BERNAL ROMERO</t>
  </si>
  <si>
    <t>MARIA MARCELA HOYOS QUINTERO</t>
  </si>
  <si>
    <t>ANGELA MARIA RIVERA OVALLE</t>
  </si>
  <si>
    <t>ORLANDO ALEXIS MELO DAZA</t>
  </si>
  <si>
    <t>CARLOS EDUARDO RIAÑO CARDENAS</t>
  </si>
  <si>
    <t>LILIAN ANDREA CASTRO VILLAREAL</t>
  </si>
  <si>
    <t>MARIA MARGARITA JIMENEZ VARGAS</t>
  </si>
  <si>
    <t>JUAN SEBASTIAN RAMIREZ ZULUAGA</t>
  </si>
  <si>
    <t>SANTIAGO BARBOSA NARANJO</t>
  </si>
  <si>
    <t>JULIAN ANDRES VILLAMIL SANCHEZ</t>
  </si>
  <si>
    <t>MARIANA  MATAMOROS CARDENAS</t>
  </si>
  <si>
    <t>JHONATHAN DAVID RODRIGUEZ CHACON</t>
  </si>
  <si>
    <t>MARIA CRISTINA MARTINEZ MUÑOZ</t>
  </si>
  <si>
    <t>TANIA GONZALEZ MORALES</t>
  </si>
  <si>
    <t>CAROLINA MORALES ROJAS</t>
  </si>
  <si>
    <t>VARGAS RINCON &amp; ASOCIADOS S.A.S</t>
  </si>
  <si>
    <t>OSCAR ALFONSO PINEDA VELASCO</t>
  </si>
  <si>
    <t>LORENZO URIBE BARDON</t>
  </si>
  <si>
    <t>SIMON BORRERO ESCOBAR</t>
  </si>
  <si>
    <t>JUAN CARLOS CAIZA ROSERO</t>
  </si>
  <si>
    <t>MARIBEL CECILIA AVILA SAENZ</t>
  </si>
  <si>
    <t>JULIAN ENRIQUE LOPEZ SIABATO</t>
  </si>
  <si>
    <t>OSCAR JAIRO ARBOLEDA URREGO</t>
  </si>
  <si>
    <t>ANA KATHERINE RIVERA MORENO</t>
  </si>
  <si>
    <t>ANDRES EDUARDO CUENCA VERA</t>
  </si>
  <si>
    <t>VALENTINA PORRAS OCAMPO</t>
  </si>
  <si>
    <t>ARMANDO ANTONIO GOMEZ PAEZ</t>
  </si>
  <si>
    <t>OSCAR EDUARDO ARDILA CASASFRANCO</t>
  </si>
  <si>
    <t>JOSE MANUEL DIAZ MEDINA</t>
  </si>
  <si>
    <t>KARLA MARCELA NEIRA SUAREZ</t>
  </si>
  <si>
    <t>ADRIANA ARIZA BACHILLER</t>
  </si>
  <si>
    <t>JAIRO ALONSO PAEZ RUALES</t>
  </si>
  <si>
    <t>LINA MARIA GALLEGO SERNA</t>
  </si>
  <si>
    <t>MARCELA JULIO AYALA</t>
  </si>
  <si>
    <t>LINA MARIA MEJIA QUIÑONES</t>
  </si>
  <si>
    <t>JULIAN HERNAN MICOLTA HURTADO</t>
  </si>
  <si>
    <t>ROSANNA CECILIA OVALLE VENGOECHEA</t>
  </si>
  <si>
    <t>CINDY CRISTINA LEGUIZAMO PARDO</t>
  </si>
  <si>
    <t>VLADIMIR GONZALEZ ZAPATA</t>
  </si>
  <si>
    <t>MONICA PATRICIA URIBE BOTERO</t>
  </si>
  <si>
    <t>JENNIFER ANDREA TIMOTE BOJACA</t>
  </si>
  <si>
    <t>DANIEL ACEVEDO GOMEZ</t>
  </si>
  <si>
    <t>JESUS GILBERTO OTERO CARDONA</t>
  </si>
  <si>
    <t>GUSTAVO ANDRES MARTINEZ TELLO</t>
  </si>
  <si>
    <t>DAISSY YAMILE PATIÑO POVEDA</t>
  </si>
  <si>
    <t>LORENA ANDREA LOPEZ BARRERA</t>
  </si>
  <si>
    <t>KARINA PAOLA TAPIA PEREZ</t>
  </si>
  <si>
    <t>ANDRES FELIPE BARRIOS NAVARRO</t>
  </si>
  <si>
    <t>CARLOS ALBERTO GUTIERREZ MAHECHA</t>
  </si>
  <si>
    <t>MARIA CATALINA ROCHA BUITRAGO</t>
  </si>
  <si>
    <t>LA SOCIEDAD HOTELERA TEQUENDAMA S.A</t>
  </si>
  <si>
    <t>DIANA CAROLINA FRANCO MEDINA</t>
  </si>
  <si>
    <t>ANA MARIA ARIAS DIAZ</t>
  </si>
  <si>
    <t>CESAR EDUARDO RODRIGUEZ QUILES</t>
  </si>
  <si>
    <t>JUAN ANDRES CABAL JARAMILLO</t>
  </si>
  <si>
    <t>ALEXANDER VEGA CARVAJAL</t>
  </si>
  <si>
    <t xml:space="preserve">LETTY VICTORIA GONZALEZ RUIZ </t>
  </si>
  <si>
    <t>ADRIANA MARQUEZ LOPEZ</t>
  </si>
  <si>
    <t>ANGELICA CECILIA NIETO ROCHA</t>
  </si>
  <si>
    <t>OSCAR FABIAN MERCHAN LOPEZ</t>
  </si>
  <si>
    <t>SANDRA PATRICIA ESCOBAR GUZMAN</t>
  </si>
  <si>
    <t>ARIADNA INES SALAS SANCHEZ</t>
  </si>
  <si>
    <t>BRIAN SMITH SALAMANCA DURAN</t>
  </si>
  <si>
    <t>JODY JONATHAN PARRA FRANCO</t>
  </si>
  <si>
    <t>IRMA NATHALIA KENGUAN HENAO</t>
  </si>
  <si>
    <t>GABRIELA HOMEZ MARROQUIN</t>
  </si>
  <si>
    <t>JOHN EDUARDO ANZOLA MORALES</t>
  </si>
  <si>
    <t>ANGELO MICHAEL MONTILLAS SILVA</t>
  </si>
  <si>
    <t>MARTHA LUCIA LOPEZ SANCHEZ</t>
  </si>
  <si>
    <t>NATALIA LOPEZ LOPEZ</t>
  </si>
  <si>
    <t>WILMAR DIAZ ZAPATA</t>
  </si>
  <si>
    <t>ANIBAL ANDRES RUGE JAIQUEL</t>
  </si>
  <si>
    <t>HELGA SOFIA LAHMANN MARTINEZ</t>
  </si>
  <si>
    <t>LAURA OSPINA MOTAÑA</t>
  </si>
  <si>
    <t>ANDRES LEANDRO HERNANDEZ POVEDA</t>
  </si>
  <si>
    <t>DANIEL LEONARDO GOMEZ LOPEZ</t>
  </si>
  <si>
    <t>SARA ALEJANDRA GUTIERREZ MORALES</t>
  </si>
  <si>
    <t xml:space="preserve">DIANA ROCIO LOPEZ ESTUPIÑAN </t>
  </si>
  <si>
    <t>ALEJANDRA ROSALIA JARAMILLO LONDOÑO</t>
  </si>
  <si>
    <t>ANGELA LILIANA SILVA FLOREZ</t>
  </si>
  <si>
    <t>PAOLA CASASBUENAS GOMEZ</t>
  </si>
  <si>
    <t>ELIANA LEON VERGARA</t>
  </si>
  <si>
    <t>HARBEY PEÑA SANDOVAL</t>
  </si>
  <si>
    <t>DIANA MARCELA MENDEZ YUSUNGUAIRA</t>
  </si>
  <si>
    <t>JENNIFER TABORDA MARTINEZ</t>
  </si>
  <si>
    <t>CARMEN PATRICIA TORRES NAVARRO</t>
  </si>
  <si>
    <t>DOLLY EUGENIA HERNANDEZ PEÑA</t>
  </si>
  <si>
    <t>CARMEN CECILIA DELGADO REYES</t>
  </si>
  <si>
    <t>JOHNNY ALEXANDER LOPEZ MARTIN</t>
  </si>
  <si>
    <t>JUAN MANUEL GUERRERO FONSECA</t>
  </si>
  <si>
    <t>JUAN DAVID ROBAYO VARGAS</t>
  </si>
  <si>
    <t>DIANA MARCELA MORA MARTINEZ</t>
  </si>
  <si>
    <t>DIEGO FRANCISCO RUBIO GOYES</t>
  </si>
  <si>
    <t>ALEJANDRO GOMEZ CUBILLOS</t>
  </si>
  <si>
    <t>DORIS SUAZA ESPAÑOL</t>
  </si>
  <si>
    <t>JHON WILFER VIRGUEZ SIERRA</t>
  </si>
  <si>
    <t>HAROL DAVID PUERTO FONSECA</t>
  </si>
  <si>
    <t>JUAN DAVID CASAS MALDONADO</t>
  </si>
  <si>
    <t>NORBERTO ROJAS DELGADILLO</t>
  </si>
  <si>
    <t>ELIZABETH TELLO SANDARRIAGA</t>
  </si>
  <si>
    <t>JAIRO AUGUSTO NUÑEZ MENDEZ</t>
  </si>
  <si>
    <t>OSCAR MAURICIO CORONADO RINCON</t>
  </si>
  <si>
    <t>DIANA MARCELA VELASQUEZ DIAZ</t>
  </si>
  <si>
    <t>WILLIAM AZIZAR CARABALLO MERCADO</t>
  </si>
  <si>
    <t>MANUEL ANTONIO ALEJANDRO ACOSTA GUERERO</t>
  </si>
  <si>
    <t>MARIA CAROLINA AMADOR  SILVA</t>
  </si>
  <si>
    <t>CARLOS HUMBERTO GORDILLO GRISALES</t>
  </si>
  <si>
    <t>FARID ALBERTO JARAMILLO DUARTE</t>
  </si>
  <si>
    <t>ANDRES ENRIQUE BALLESTEROS MOYANO</t>
  </si>
  <si>
    <t>CARLOS ANDRES RIVEROS POLO</t>
  </si>
  <si>
    <t>ITIANY PAOLA ZARATE DIAZ</t>
  </si>
  <si>
    <t>JUAN DAVID GELVEZ FERREIRA</t>
  </si>
  <si>
    <t>SERGIO GONZALEZ CARRILLO</t>
  </si>
  <si>
    <t>MARIA CLAUDIA GECHEN SARMIENTO</t>
  </si>
  <si>
    <t>ANDERSON JOAQUIN SANCHEZ RUIZ</t>
  </si>
  <si>
    <t>YUDY SAMANTHA PLATA JIMENEZ</t>
  </si>
  <si>
    <t>CARLOS ANDRES TREJOS OBANDO</t>
  </si>
  <si>
    <t>CINDY VANESSA OSPINA CARTAGENA</t>
  </si>
  <si>
    <t>DIANA MILENA LOPEZ AVILA</t>
  </si>
  <si>
    <t>RAUL ALBERTO OMEN ENRIQUEZ</t>
  </si>
  <si>
    <t>DIANA FERNANDA LOPEZ ERAZO</t>
  </si>
  <si>
    <t>CESAR ORLANDO ANDRADE SAAVEDRA</t>
  </si>
  <si>
    <t>JUAN CARLOS ALBORNOZ BARRIOS</t>
  </si>
  <si>
    <t>EL CENTRO COLOMBIANO DE DERECHOS REPROGRAFICOS (CEDER)</t>
  </si>
  <si>
    <t>RADIO TELEVISION NACIONAL DE COLOMBIA (RTVC)</t>
  </si>
  <si>
    <t>DIGITAL WARE S.A</t>
  </si>
  <si>
    <t>OSERVATORIO DE CIENCIA Y TECNOLOGIA  OCYT</t>
  </si>
  <si>
    <t>JAVIER ROMERO CARDENAS</t>
  </si>
  <si>
    <t>SERVICIO AEREO A TERRITORIOS NACIONALES S.A. (SATENA)</t>
  </si>
  <si>
    <t>JULIANA YAMAL BARRETO</t>
  </si>
  <si>
    <t>LA IMPRENTA NACIONAL DE COLOMBIA-INC</t>
  </si>
  <si>
    <t>SGS COLOMBIA S.A.S.</t>
  </si>
  <si>
    <t>MICROSOFT COLOMBIA INC.</t>
  </si>
  <si>
    <t>CARLOS ALBERTO HERNANDEZ RINCON</t>
  </si>
  <si>
    <t>SECRETARIA DISTRITAL DE LA MUJER</t>
  </si>
  <si>
    <t>PROCURADURIA GENERAL DE NACION</t>
  </si>
  <si>
    <t>INSTITUTO COLOMBIANO PARA LA EVALUACION DE LA EDUCACION (ICFES)</t>
  </si>
  <si>
    <t>EXPERIAN COLOMBIA S.A</t>
  </si>
  <si>
    <t>DATEXCO COMPANY S.A</t>
  </si>
  <si>
    <t>Interadministrativo</t>
  </si>
  <si>
    <t>Prestacion de Servicios</t>
  </si>
  <si>
    <t>Convenio de cooperacion especial</t>
  </si>
  <si>
    <t>Acuerdo de entrega de aplicativos informaticos</t>
  </si>
  <si>
    <t>convenio interadministrativo de colaboracion</t>
  </si>
  <si>
    <t>convenio interadministrativo de asociacion</t>
  </si>
  <si>
    <t>Acuerdo de confidencialidad  e intercambio de informacion</t>
  </si>
  <si>
    <t>Prestación de Servicios</t>
  </si>
  <si>
    <t>MINIMA CUANTIA</t>
  </si>
  <si>
    <t>Prestar apoyo al Grupo de Contratación del Departamento Nacional de Planeación en la ejecución de las actividades administrativas y de gestión, inherentes a la contratación, derivados de cualquier fuente de financiación</t>
  </si>
  <si>
    <t>Prestar apoyo jurídico al Grupo de Contratación en el desarrollo de las actividades inherentes a los procesos de contratación derivados de cualquier fuente de financiación, en las etapas precontractual, contractual y postcontractual que requiera el Departamento Nacional de Planeación (DNP).</t>
  </si>
  <si>
    <t>Apoyar a la Subdirección Financiera del DNP en el control de las cuentas para pago con recursos del PGN y el SGR a través del aplicativo SISGESTION y en la gestión documental de los documentos generados en la dependencia.</t>
  </si>
  <si>
    <t>Apoyar a la Subdirección Financiera del DNP en la recepción, verificación de documentos y registro de las cuentas para trámite de pago en los sistemas de SISGESTION, SIIF y SPGR</t>
  </si>
  <si>
    <t>Apoyar a la Subdirección Financiera del DNP en la planeación, seguimiento y control del Plan Anual Mensualizado de Caja (PAC) del Presupuesto General de la Nación y del Sistema General de Regalías y en la expedición de los documentos presupuestales.</t>
  </si>
  <si>
    <t>Apoyar al Grupo Central de Cuentas de la Subdirección Financiera del DNP, en el seguimiento y control de los pagos con cargo a las cajas menores, así como apoyar la recepción, verificación, trámite y seguimiento de órdenes de pago.</t>
  </si>
  <si>
    <t xml:space="preserve">Apoyar a la Subdirección General Sectorial y a la Subdirección General Territorial del Departamento Nacional de Planeación (DNP), en la planeación, ejecución y seguimiento de las actividades financieras, presupuestales, contractuales, de gestión institucional, generar insumos para la toma de decisiones sobre los compromisos institucionales de los Subdirectores en las instancias a las que se les designen y en la supervisión de contratos o convenios a cargo de los mismos. </t>
  </si>
  <si>
    <t xml:space="preserve">Apoyar a la Subdirección Administrativa del Departamento Nacional de Planeación (DNP) brindando soporte a los requerimientos funcionales del Sistema de Gestión Documental ORFEO, atendiendo los lineamientos del Proceso de Gestión Documental. </t>
  </si>
  <si>
    <t xml:space="preserve">Apoyar a la Subdirección Financiera en el seguimiento, verificación, aprobación, control y registro de pagos periódicos de los recursos del PGN y el SGR en los aplicativos SIIF Nación y SPGR. </t>
  </si>
  <si>
    <t xml:space="preserve">Apoyar a la Subdirección Administrativa del Departamento Nacional de Planeación (DNP) en las actividades relacionadas con el mejoramiento tecnológico, el buen funcionamiento y desempeño del Sistema de Gestión Documental ORFEO. </t>
  </si>
  <si>
    <t>Apoyar a la Subdirección Financiera del DNP en el control, ejecución y seguimiento adecuado de los recursos asignados al suministro de pasajes y su correspondiente registro en el módulo de viáticos de SISGESTIÓN.</t>
  </si>
  <si>
    <t xml:space="preserve">Apoyar a la Subdirección Administrativa del Departamento Nacional de Planeación (DNP) en la coordinación de las actividades asociadas al Proceso de Gestión Documental, así como en la implementación de mejoras al funcionamiento del Sistema de Gestión Documental ORFEO. </t>
  </si>
  <si>
    <t>Apoyar a la Subdirección Financiera del DNP en materia tributaria y contable, así como en el control y verificación de los registros contables que se realizan de los sistemas SIIF Nación, SPGR y SEVEN</t>
  </si>
  <si>
    <t>Apoyar a la Subdirección Financiera del DNP en el análisis y control de cuentas contables, registro de obligaciones y retenciones en la fuente generadas con cargo a los recursos del PGN y el SGR, a través de los sistemas SIIF Nación y SPGR.</t>
  </si>
  <si>
    <t>Apoyar a la Subdirección Financiera del DNP en la administración, control, conciliación, seguimiento y sistematización de la ejecución de los recursos asignados para gastos de desplazamiento y viáticos.</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</si>
  <si>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t>
  </si>
  <si>
    <t>Apoyar a la Subdirección Financiera del DNP en las actividades relacionadas con las distribuciones y modificaciones presupuestales de los recursos del Presupuesto General de la Nación y del Sistema General de Regalías, a traves de los aplicativos SIIF Nación, SPGR y SISGESTIÓN.</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</si>
  <si>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 así como en la emisión de conceptos en materia de contratación.</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</si>
  <si>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 así como en la emisión de conceptos en materia de contratación.</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</si>
  <si>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 así como en la emisión de concepto en materia de contratación.</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</si>
  <si>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t>
  </si>
  <si>
    <t>Apoyar a la Subdirección Financiera del DNP en el análisis y control de cuentas contables, registro de obligaciones y de las retenciones en la fuente generadas con cargo a los recursos del PGN y el SGR, a través de los sistemas SIIF Nación y SPGR.</t>
  </si>
  <si>
    <t>Apoyar al Grupo de Tesorería del DNP, en la elaboración de certificados salariales, en las transacciones que se realicen en el Sistema Integrado de Información Financiera (SIIF), en la depuración de los estados de cuenta de los Fondos de Pensiones y dar respuesta a las solicitudes relacionadas con el pago de aportes a las EPS</t>
  </si>
  <si>
    <t>Apoyar jurídica y administrativamente a la Secretaría General (SG) del DNP en las actividades relacionadas con la implementación y el fortalecimiento de la Política de Servicio al Ciudadano en el DNP.</t>
  </si>
  <si>
    <t>Apoyar a la Dirección de Inversiones y Finanzas Públicas del DNP en los procesos de mejora de la calidad de la información de la inversión pública, así como brindar acompañamiento y apoyo en la coordinación de los procesos financieros y administrativos por las diferentes fuentes de recursos de la DIFP.</t>
  </si>
  <si>
    <t>Apoyar jurídicamente a la Oficina de Tecnologías y Sistemas de Información del DNP, en las actividades que sean competencia de la misma.</t>
  </si>
  <si>
    <t xml:space="preserve">Apoyar a la Oficina de Tecnologías y Sistemas de Información del DNP, en actividades asociadas con la gestión presupuestal de la Dependencia. </t>
  </si>
  <si>
    <t>Apoyar a la Dirección de Inversiones y Finanzas Públicas en las tareas de análisis, mantenimiento y operación, en los sistemas administrados por la DIFP.</t>
  </si>
  <si>
    <t>Apoyar en la coordinación de las actividades relacionadas con la adecuación e integración de los componentes técnicos y de arquitectura para mantener la operación de los sistemas de inversión pública administrados por la DIFP.</t>
  </si>
  <si>
    <t>Apoyar a la Dirección de Inversiones y Finanzas Públicas – DIFP del Departamento Nacional de Planeación – DNP, en las actividades necesarias para mantener la operación de los sistemas de inversión pública administrados por la DIFP.</t>
  </si>
  <si>
    <t>Apoyar a la Dirección de Inversiones y Finanzas Públicas (DIFP) en las tareas de análisis, mantenimiento y operación en los sistemas administrados por la DIFP.</t>
  </si>
  <si>
    <t>Apoyar a la Dirección de Inversiones y Finanzas Publicas (DIFP) del DNP en la elaboración y consolidación de documentos de soporte jurídico, con el fin de atender el proceso que abarca el ciclo presupuestal en las etapas que la dependencia intervenga.</t>
  </si>
  <si>
    <t>Apoyar a la Dirección de Infraestructura y Energía Sostenible del DNP en las actividades relacionadas con la formulación, seguimiento y ejecución de planes, programas, estudios y proyectos del sector minero energético, así como en la generación de insumos para proyectos estratégicos que se lleven a cabo al interior de la Dependencia.</t>
  </si>
  <si>
    <t>Apoyar a la Oficina de Tecnologías y Sistemas de Información del DNP, en el desarrollo de las actividades asociadas con Requerimientos y Requisitos de Sistemas de Información.</t>
  </si>
  <si>
    <t>Apoyar al Departamento Nacional de Planeación DNP en las actividades que desde el punto de vista jurídico sean necesarias para continuar con la implementación de la Política Nacional de Eficiencia Administrativa al Servicio del Ciudadano (PNSC), contemplada en el CONPES 3785 de 2013, y el cumplimiento de lo establecido en el Contrato de Préstamo n.° 3154/OC-CO suscrito entre la República de Colombia y el Banco Interamericano de Desarrollo.</t>
  </si>
  <si>
    <t>Apoyar a la Subdirección Financiera del DNP, en el análisis y registro de las operaciones contables derivados de la ejecución de recursos del PGN y del SGR, en los sistemas de información SIIF y SPGR.</t>
  </si>
  <si>
    <t>Apoyar a la Secretaría General en las actividades de seguimiento financiero en lo relacionado con la implementación de las normas NICSP, especialmente en relación de los convenios suscritos entre el DNP y el ICETEX.</t>
  </si>
  <si>
    <t xml:space="preserve">Apoyar a la Dirección de Descentralización y Desarrollo Regional  (DDDR)  del DNP en la planeación, ejecución y seguimiento del Plan de Acción y Plan de Adquisiciones de Bienes y Servicios, así como en la generación de insumos para la elaboración de un informe final sobre el cumplimiento de las apuestas estratégicas de la Dirección y recomendaciones para el Plan Nacional de Desarrollo (PND) 2018-2022.  
</t>
  </si>
  <si>
    <t xml:space="preserve">Apoyar a la Dirección de Descentralización y Desarrollo Regional  (DDDR)  del DNP en la articulación de los escenarios de participación para la planeación del desarrollo y el ordenamiento territorial y la definición de modelos de desarrollo regional diferenciados mediante la identificación de insumos que contribuyan a una propuesta de subregionalización funcional.
</t>
  </si>
  <si>
    <t xml:space="preserve">Apoyar a la Dirección de Descentralización y Desarrollo Regional  (DDDR)  en la recopilación y análisis de información para el informe de cumplimiento del Plan Nacional de Desarrollo 2014-2018 (PND), principalmente en lo referente al cierre de brechas territoriales, así como en el acompañamiento a las entidades territoriales con relación a la medición de desempeño municipal.  
</t>
  </si>
  <si>
    <t xml:space="preserve">Apoyar a la Dirección de Descentralización y Desarrollo Regional  (DDDR)  del DNP en la generación de insumos que impulsen la actualización de los indicadores de seguimiento de la fuente Sistema General de Participaciones (SGP), su adecuada inversión  con relación al Propósito General y la implementación del Programa Nacional de Delegación de Competencias Diferenciadas (PNCD).  
</t>
  </si>
  <si>
    <t xml:space="preserve">Apoyar a la Dirección de Descentralización y Desarrollo Regional  (DDDR) del DNP en la articulación de actividades de elaboración de la Política General de Ordenamiento Territorial (PGOT) tanto para el territorio continental y marítimo, así como la elaboración de insumos para la realización de ejercicios de planeación y prospectiva territorial en los espacios geográficos regionales y de frontera.
</t>
  </si>
  <si>
    <t xml:space="preserve">Apoyar a la Oficina de Control Interno (OCI) del DNP en el desarrollo de las actividades inherentes al plan anual de auditoría aprobado para el año 2018 y en las demás actividades que adelante la Oficina. </t>
  </si>
  <si>
    <t>Apoyar a la Oficina de Control Interno (OCI) del DNP en el desarrollo de las actividades inherentes al plan anual de auditoría aprobado para el año 2018 y en las actividades que adelante la Oficina.</t>
  </si>
  <si>
    <t>Apoyar a la Oficina de Control Interno (OCI) del DNP en el desarrollo de las actividades inherentes al plan anual de auditoría aprobado para el año 2018, así como en las demás actividades que adelante la Oficina.</t>
  </si>
  <si>
    <t xml:space="preserve">Apoyar a la Dirección de Descentralización y Desarrollo Regional  (DDDR)  en la elaboración de insumos que permitan implementar estrategias que mejoren la calidad de inversión pública territorial en las diferentes fuentes de financiamiento, así como en la articulación de la actualización de herramientas que promuevan la descentralización fiscal por medio del fortalecimiento e incremento de recursos propios territoriales.
</t>
  </si>
  <si>
    <t xml:space="preserve">Apoyar a la Dirección de Descentralización y Desarrollo Regional  (DDDR)  en la implementación del Sistema de Estadísticas Territoriales (Terridata) en sus versiones web y app, así como en la elaboración de bases de datos que contengan indicadores territoriales de tipo cualitativo y cuantitativo. 
</t>
  </si>
  <si>
    <t xml:space="preserve">Apoyar a la Dirección de Descentralización y Desarrollo Regional  (DDDR)  del DNP en la generación de insumos técnicos para la formulación de instrumentos de ordenamiento del territorio a escala metropolitana y en el monitoreo de actividades propias de las distintas políticas, proyectos y programas de ordenamiento territorial, que aporten en materia regional y/o supramunicipal para la construcción de la Política General de Ordenamiento Territorial (PGOT).
</t>
  </si>
  <si>
    <t xml:space="preserve">Apoyar a la Dirección de Descentralización y Desarrollo Regional  (DDDR)  del DNP en la articulación de las actividades relacionadas con la implementación de acciones que permitan ejecutar la estrategia de monitoreo al Sistema General de  Participaciones (SGP) y en asistencia técnica a entidades territoriales frente a la gestión financiera y la inversión territorial.
</t>
  </si>
  <si>
    <t>Apoyar a la Dirección de Descentralización y Desarrollo Regional (DDDR) del DNP en la articulación de la implementación de la política de catastro multipropósito rural-urbano en el marco de la administración de tierras, a través de la estructuración y elaboración de estrategias y herramientas, promoviendo las buenas prácticas de la gestión para resultados.</t>
  </si>
  <si>
    <t>Apoyar a la Dirección de Ambiente y Desarrollo Sostenible (DADS) del Departamento Nacional de Planeación en aspectos jurídicos desde el punto de vista técnico, relacionados con la gestión del riesgo de desastres, cambio climático y ambiente; y en la articulación del fortalecimiento institucional y la gobernanza ambiental en el Plan Nacional de Desarrollo.</t>
  </si>
  <si>
    <t>Apoyar a la Oficina de Control Interno (OCI) del DNP en el desarrollo de las actividades inherentes al plan anual de auditoría aprobado para el año 2018 relacionadas con el DNP, FNR-L y SGR y en las demás actividades que adelante la Oficina</t>
  </si>
  <si>
    <t xml:space="preserve">Apoyar jurídicamente a la Dirección de Descentralización y Desarrollo Regional (DDDR) del DNP en asuntos de su competencia, en la implementación del Programa Nacional de Competencias Diferenciadas (PNCD) y el cumplimiento de las apuestas estratégicas de la dependencia.
</t>
  </si>
  <si>
    <t xml:space="preserve">Apoyar a la Dirección de Descentralización y Desarrollo Regional  (DDDR)  del DNP en la elaboración de insumos para las actividades relacionadas con el acompañamiento y la asistencia técnica a entidades territoriales en la formulación de instrumentos de ordenamiento y planificación territorial regional y para la Política General de Ordenamiento Territorial (PGOT).  
</t>
  </si>
  <si>
    <t xml:space="preserve">Apoyar a la Dirección de Descentralización y Desarrollo Regional  (DDDR)  del DNP en la articulación de acciones que se adelanten con socios de cooperación internacional, en la generación de insumos para el desarrollo de las apuestas estratégicas de la Dirección, así como en las estrategias de socialización requeridas para el posicionamiento de los programas y actividades relacionados con la implementación de la Nueva Agenda Urbana en el marco de ONU Hábitat III. 
</t>
  </si>
  <si>
    <t>Apoyar a la Oficina de Tecnologías y Sistemas de Información del DNP en el desarrollo de las actividades asociadas con la generación de insumos para realizar procesos de inteligencia de negocios, análisis de datos, el procesamiento y presentación de grandes volúmenes de datos (Big Data), involucradas en las iniciativas, pilotos y soluciones estratégicas de la Entidad.</t>
  </si>
  <si>
    <t xml:space="preserve">Apoyar a la Dirección de Descentralización y Desarrollo Regional  (DDDR)  en las actividades de planeación y articulación de los instrumentos existentes para el fortalecimiento de la gestión territorial y la descentralización, así como con la generación de información que contribuya a la definición de estrategias para su implementación.
</t>
  </si>
  <si>
    <t>Brindar apoyo técnico a la Dirección de Infraestructura y Energía Sostenible, del DNP en las actividades asociadas a la implementación de la estrategia transversal de “Competitividad e Infraestructura Estratégicas” del Plan Nacional de Desarrollo 2014 - 2018, en la acción “Servicios de transporte de calidad para todos”, particularmente en temas asociados con la gestión de la motorización particular en los territorios, así como en la generación de insumos para el PND 2018-2022.</t>
  </si>
  <si>
    <t>Brindar apoyo técnico a la Dirección de Infraestructura y Energía Sostenible del DNP, en las actividades asociadas a la implementación y seguimiento de la estrategia transversal de “Competitividad e Infraestructura Estratégicas” del Plan Nacional de Desarrollo 2014 - 2018, especialmente en la acción “Servicios de transporte de calidad para todos”, con énfasis en temas asociados al seguimiento de los componentes financieros de los sistemas de transporte, así como en la generación de insumos para el PND 2018-2022.</t>
  </si>
  <si>
    <t>Brindar apoyar técnico a la Dirección de Infraestructura y Energía Sostenible del DNP en las actividades asociadas a la implementación y seguimiento de la estrategia transversal de “Competitividad e Infraestructura Estratégicas” del Plan Nacional de Desarrollo 2014 - 2018, especialmente en la acción “Servicios de transporte de calidad para todos”, con énfasis en temas asociados con la operación de los Sistemas Estratégicos de Transporte Público, así como en la generación de insumos para el PND 2018-2022.</t>
  </si>
  <si>
    <t>Brindar apoyo técnico a la Dirección de Infraestructura y Energía Sostenible del DNP, en las actividades asociadas a la implementación de la estrategia transversal de “Competitividad e Infraestructura Estratégicas” del Plan Nacional de Desarrollo 2014 - 2018, especialmente en la acción “Servicios de transporte de calidad para todos”, especialmente en lo relacionado con la definición y seguimiento de proyectos de infraestructura para la movilidad de la Región Capital Bogotá – Cundinamarca, así como en la generación de insumos para el PND 2018-2022.</t>
  </si>
  <si>
    <t>Apoyar a la Dirección de Ambiente y Desarrollo Sostenible (DADS) del Departamento Nacional de Planeación en la articulación e incorporación de los temas relacionados con ambiente, cambio climático y gestión del riesgo de desastres en los instrumentos de planificación del desarrollo y ordenamiento territorial; y en la administración y gestión de información espacializada en la Dirección.</t>
  </si>
  <si>
    <t>Apoyar a la Dirección de Ambiente y Desarrollo Sostenible (DADS) del Departamento Nacional de Planeación en la coordinación y seguimiento de acciones para la conservación de la biodiversidad y sus servicios ecosistémicos y su articulación con las políticas, planes, programas y proyectos de estas temáticas.</t>
  </si>
  <si>
    <t>Apoyar a la Dirección de Ambiente y Desarrollo Sostenible (DADS) del Departamento Nacional de Planeación, en la coordinación de las actividades tendientes a la elaboración, implementación y seguimiento de la agenda de investigación de los Estudios de Impactos Económicos Regionales del Cambio Climático y en el fortalecimiento y uso de las herramientas de modelación en adaptación y mitigación del Cambio Climático; al igual que en las demás actividades propias de la Dirección.</t>
  </si>
  <si>
    <t>Apoyar a la Dirección de Ambiente y Desarrollo Sostenible (DADS) del Departamento Nacional de Planeación en la preparación y seguimiento de políticas, planes, programas, proyectos y estrategias relacionadas con la gestión ambiental sectorial.</t>
  </si>
  <si>
    <t xml:space="preserve">Apoyar a la Dirección de Descentralización y Desarrollo Regional  (DDDR)  en el fortalecimiento de los sistemas de información utilizados para hacer seguimiento a los planes de desarrollo territoriales, para la captura y difusión de las estadísticas municipales y para el seguimiento a la gestión y desempeño de los mismos.
</t>
  </si>
  <si>
    <t xml:space="preserve">Brindar apoyo técnico a la Dirección de Infraestructura y Energía Sostenible del DNP, en las actividades asociadas a la implementación de la estrategia transversal de “Competitividad e Infraestructura Estratégicas” del Plan Nacional de Desarrollo 2014 - 2018, especialmente en la acción “Servicios de transporte de calidad para todos”, particularmente en temas asociados con el desarrollo de la infraestructura de integración con otros modos y el uso de tecnologías vehiculares limpias, en el transporte público de pasajeros, así como en la generación de insumos para el PND 2018-2022.
</t>
  </si>
  <si>
    <t>Brindar apoyo técnico a la Dirección de Infraestructura y Energía Sostenible del DNP, en las actividades asociadas a la implementación de la estrategia transversal de “Competitividad e Infraestructura Estratégicas” del Plan Nacional de Desarrollo 2014 - 2018, en la acción “Servicios de transporte de calidad para todos”, particularmente en temas asociados con desarrollo urbano y regional y su integración con el componente de movilidad y transporte, así como en la generación de insumos para el PND 2018-2022.</t>
  </si>
  <si>
    <t>Apoyar a la Dirección de Ambiente y Desarrollo Sostenible (DADS) del Departamento Nacional de Planeación en la generación de insumos técnicos para la modelación económica y sectorial de los escenarios de desarrollo e hídricos utilizando el Modelo de Equilibrio General de Agua (MEGA) en el marco del Estudio de Impactos Económicos Regionales de Cambio Climático, y en las demás actividades propias de la Dirección.</t>
  </si>
  <si>
    <t>Apoyar a la Dirección de Ambiente y Desarrollo Sostenible (DADS) del Departamento Nacional de Planeación en el desarrollo de acciones tendientes al fortalecimiento del desempeño ambiental de los sectores económicos en el marco de la gestión ambiental urbana.</t>
  </si>
  <si>
    <t>Apoyar jurídicamente a la Dirección de Descentralización y Desarrollo Regional (DDDR) del DNP en el desarrollo de actividades relacionadas con temas de ordenamiento territorial, en las propuestas de reformas y análisis normativos afines con su competencia.</t>
  </si>
  <si>
    <t xml:space="preserve">Apoyar a la Dirección de Descentralización y Desarrollo Regional  (DDDR)  del DNP en la elaboración de insumos para el mejoramiento de la gestión de la Asignación Especial del Sistema General de Participaciones para Resguardos Indígenas (AESGPRI), así como para la asistencia técnica a los resguardos indígenas y a las entidades territoriales.
</t>
  </si>
  <si>
    <t xml:space="preserve">Apoyar a la Dirección de Descentralización y Desarrollo Regional  (DDDR)  en la articulación de los asuntos de su competencia relacionados con grupos étnicos, en  la generación de insumos para el proyecto de vinculación de las comunidades indígenas de la OCDE y demás asuntos de competencia de la dependencia.  
</t>
  </si>
  <si>
    <t>Apoyar a la Dirección de Ambiente y Desarrollo Sostenible (DADS) del Departamento Nacional de Planeación en el análisis económico de la implementación de políticas de crecimiento verde e instrumentos de mercado para la gestión del cambio climático, en el marco del Estudio de Impactos Económicos Regionales de Cambio Climático, y en las demás actividades propias de la dependencia. </t>
  </si>
  <si>
    <t>Apoyar a la Dirección de Ambiente y Desarrollo Sostenible (DADS) del Departamento Nacional de Planeación en la coordinación, preparación y seguimiento de acciones, planes, programas y sistemas relacionados con las finanzas del clima.</t>
  </si>
  <si>
    <t xml:space="preserve">Apoyar a la Dirección de Descentralización y Desarrollo Regional  (DDDR)  del DNP en la elaboración de insumos para la asistencia técnica tendientes a la conformación y consolidación de esquemas asociativos territoriales, y en el seguimiento al desarrollo de las actividades que permitan cumplir con la planeación estratégica de la  dependencia. 
</t>
  </si>
  <si>
    <t>Apoyar a la Oficina de Control Interno(OCI) del DNP en el desarrollo de las actividades inherentes al plan anual de auditoría aprobado para el año 2018 y en las demás actividades que adelante la Oficina.</t>
  </si>
  <si>
    <t>Apoyar a la Dirección de Ambiente y Desarrollo Sostenible (DADS) del Departamento Nacional de Planeación en la coordinación de las actividades relacionadas con las políticas y planes de adaptación y mitigación del cambio climático; y en la generación de insumos técnicos en materia de cambio climático para su incorporación en el Plan Nacional de Desarrollo.</t>
  </si>
  <si>
    <t>Apoyar a la Dirección de Justicia Seguridad y Gobierno (DJSG) del DNP en la generación de insumos para la construcción del sistema integrado de defensa nacional y en el acompañamiento a la elaboración y priorización de los planes, programas y proyectos estratégicos del Ministerio de Defensa Nacional (MDN) y el Grupo Social y Empresarial de la Defensa (GSED).</t>
  </si>
  <si>
    <t>Apoyar a la Dirección de Innovación y Desarrollo Empresarial del DNP en las actividades asociadas a la revisión y articulación de políticas, mecanismos e instrumentos de desarrollo empresarial, especialmente los relacionados con transferencia de conocimiento y tecnología, la propiedad intelectual, mecanismos de financiamiento empresarial.</t>
  </si>
  <si>
    <t xml:space="preserve">Prestar apoyo jurídico a la Dirección de Desarrollo Social (DDS) del DNP en la elaboración de insumos técnicos y jurídicos relacionados con el Sisbén. </t>
  </si>
  <si>
    <t xml:space="preserve">Brindar apoyo técnico a la Dirección de Desarrollo Social (DDS) del DNP en el soporte técnico a las entidades territoriales para la operación del Sisbén III y el barrido Sisbén IV. </t>
  </si>
  <si>
    <t xml:space="preserve">Asesorar jurídicamente a la Dirección de Desarrollo Social (DDS) del DNP en la elaboración de insumos relacionados con el Sistema de Identificación de Potenciales Beneficiarios de Programas Sociales (Sisbén), así como en la capacitación a municipios y distritos, a los operadores judiciales, entidades administrativas y organismos de control. </t>
  </si>
  <si>
    <t>Apoyar técnicamente a la Dirección de Desarrollo Social (DDS) del DNP en la definición de la información de Sisbén IV y su interoperabilidad, como herramienta para el funcionamiento del Sistema de Protección y Promoción Social, y en el monitoreo de las actividades relacionadas con el operativo de recolección de información del Sisbén IV.</t>
  </si>
  <si>
    <t>Apoyar a la Dirección de Inversiones y Finanzas Públicas, en el proceso de consolidación y suministro de información del ciclo de la inversión pública.</t>
  </si>
  <si>
    <t>Apoyar y orientar a la Dirección de Inversiones y Finanzas Públicas (DIFP) del DNP en el análisis, revisión y elaboración de documentación soporte, acompañamiento jurídico y expedición de conceptos, con el fin de atender los procesos que abarcan el ciclo presupuestal en las etapas en que la dependencia intervenga.</t>
  </si>
  <si>
    <t>Apoyar a la Dirección de Inversiones y Finanzas Públicas (DIFP) del DNP en las actividades necesarias para mantener el funcionamiento de los sistemas de inversión pública administrados por la dependencia.</t>
  </si>
  <si>
    <t>Apoyar a la Oficina de Tecnologías y Sistemas de Información del DNP, en el desarrollo de las actividades asociadas con la administración y operación de los Servicios Tecnológicos de la entidad.</t>
  </si>
  <si>
    <t xml:space="preserve">Apoyar a la Oficina de Tecnologías y Sistemas de Información del DNP, en el desarrollo de las actividades relacionadas con la Arquitectura de Servicios Tecnológicos. </t>
  </si>
  <si>
    <t>Apoyar a la Oficina de Tecnologías y Sistemas de Información del DNP en actividades asociadas con Arquitectura de Sistemas de Información.</t>
  </si>
  <si>
    <t>Apoyar a la Dirección de Innovación y Desarrollo Empresarial del DNP en las actividades relacionadas con la revisión, análisis, seguimiento e identificación de reformas necesarias a la política de atracción de inversión, enfocada en los instrumentos de promoción de inversión y comercio exterior.</t>
  </si>
  <si>
    <t>Apoyar a la Dirección de Desarrollo Social (DDS) del DNP en los procesos relacionados con la gestión administrativa y financiera de las actividades técnicas de la DDS, en el proyecto “Diseño y Articulación de los instrumentos, estrategias, lineamientos y demás requerimientos técnicos para el desarrollo de la Política Pública de Protección Social a nivel Nacional”.</t>
  </si>
  <si>
    <t xml:space="preserve">Apoyar a la Dirección de Desarrollo Social (DDS) del DNP en el diseño de lineamientos de política para el fortalecimiento de la estrategia de gestión del recurso humano, así como en la promoción de competencias transversales y socioemocionales. </t>
  </si>
  <si>
    <t xml:space="preserve">Apoyar a la Dirección de Justicia Seguridad y Gobierno (DJSG) en las etapas del ciclo de política relacionadas con los asuntos de conflictividad social y derechos humanos y en las demás actividades propias de la Dirección. </t>
  </si>
  <si>
    <t>Apoyar a la Dirección de Justicia Seguridad y Gobierno (DJSG) en la generacion de insumos y análisis de información en el marco de politicas para la prevención del delito y de las politicas sectoriales e intitucionales contra las drogas ilícitas del Gobierno Nacional, especificamente con los temas asociados a la seguridad y defensa.</t>
  </si>
  <si>
    <t>Apoyar a la Dirección de Justicia Seguridad y Gobierno (DJSG) en las etapas del ciclo de política relacionadas con los asuntos de transición hacia la paz y reconciliación y en las demás actividades propias de la Dirección.</t>
  </si>
  <si>
    <t>Apoyar a la Dirección de Innovación y Desarrollo Empresarial en las actividades relacionadas con la gestión administrativa y financiera, especialmente de los proyectos de inversión: “Fortalecimiento Capacidades Técnicas e Institucionales para el Diseño, Implementación, Seguimiento y Evaluación de Políticas Pública de Desarrollo Empresarial Nacional” y “Fortalecimiento de las capacidades del sector público para fomentar procesos de innovación pública y social”.</t>
  </si>
  <si>
    <t xml:space="preserve">Apoyar técnicamente a la Dirección de Descentralización y Desarrollo Regional  (DDDR)  del DNP en la elaboración de insumos para el desarrollo y difusión de estrategias y herramientas de gestión de las finanzas territoriales que permitan el fortalecimiento de los procesos que soporten el ciclo de  gestión pública e impulsen la descentralización, la planeación estratégica y la gestión presupuestal y financiera de las entidades territoriales. 
</t>
  </si>
  <si>
    <t>Apoyar al Grupo de Planeación (GP) del DNP en la administración, orientación y fortalecimiento del Sistema Integrado de Gestión (SIG), y la ejecución del Plan de Integración de los diferentes Sistemas de Gestión de la Entidad, de acuerdo con las disposiciones normativas aplicables.</t>
  </si>
  <si>
    <t xml:space="preserve">Apoyar a la Oficina Asesora Jurídica del DNP en las diferentes actividades y asuntos institucionales que sean de su competencia y en el ejercicio de la defensa, representación judicial, administrativa y extrajudicial de este Departamento Administrativo y del Fondo Nacional de Regalías en Liquidación. </t>
  </si>
  <si>
    <t>Apoyar a la Oficina Asesora Jurídica del DNP en las diferentes actividades y asuntos institucionales que sean de su competencia y en el ejercicio de la defensa, representación judicial, administrativa y extrajudicial de este Departamento Administrativo y del Fondo Nacional de Regalías en Liquidación.</t>
  </si>
  <si>
    <t>Apoyar al Grupo de Planeación del DNP, en el fortalecimiento del modelo de planeación institucional orientado a resultados y su articulación con los componentes de eficiencia del gasto y gestión por procesos.</t>
  </si>
  <si>
    <t>Apoyar a la Dirección de Innovación y Desarrollo Empresarial del DNP en el manejo indicadores internacionales y aporte de elementos analíticos que permitan participar decisivamente en las iniciativas propuestas y adelantadas como parte de la política pública en materia de competitividad nacional.</t>
  </si>
  <si>
    <t>Apoyar a la Dirección de Innovación y Desarrollo Empresarial del DNP en las actividades relacionadas con el desarrollo empresarial a nivel territorial, en el marco del Sistema Nacional de Competitividad, Ciencia, Tecnología e Innovación, y en su articulación con iniciativas, estrategias, proyectos, programas y políticas de desarrollo territorial.</t>
  </si>
  <si>
    <t>Apoyar al Grupo de Planeación del DNP en la gestión del ciclo presupuestal respecto de los recursos de inversión del Presupuesto General de la Nación asignados a la entidad y a las entidades del Sector Planeación, teniendo en cuenta los lineamientos asociados a la implementación de la inversión orientada a resultados.</t>
  </si>
  <si>
    <t>Brindar acompañamiento y apoyo jurídico a la Dirección de Infraestructura y Energía Sostenible del DNP, en las actividades asociadas a la actualización, definición, y seguimiento a la implementación de la política nacional de transporte, incluyendo el transporte urbano y la logística.</t>
  </si>
  <si>
    <t xml:space="preserve">Apoyar a la Dirección de Descentralización y Desarrollo Regional  (DDDR)  en las actividades como Secretaría Técnica de la Comisión de Ordenamiento Territorial (COT) en la articulación y elaboración de insumos para desarrollar  los aspectos de carácter logístico, técnico y especializado de dicha secretaría.
</t>
  </si>
  <si>
    <t xml:space="preserve">Apoyar a la Dirección de Descentralización y Desarrollo Regional  (DDDR)  en la articulación de los instrumentos existentes para el fortalecimiento de la gestión territorial y la descentralización, y en la generación de información que contribuya a definir estrategias para la implementación de las herramientas que apunten a mejorar la capacidad de gestión de las entidades territoriales.  
</t>
  </si>
  <si>
    <t>Apoyar a la Oficina Asesora Jurídica del DNP en las diferentes actividades y asuntos institucionales que sean de su competencia y en el ejercicio de la defensa, representación judicial, administrativa y extrajudicial de este Departamento Administrativo y del Fondo Nacional de Regalías en Liquidación (FNR-L).</t>
  </si>
  <si>
    <t xml:space="preserve">Apoyar al Grupo de Planeación del DNP en el fortalecimiento del modelo de planeación institucional orientado a resultados y su sistematización desde los componentes de formulación y seguimiento.   </t>
  </si>
  <si>
    <t xml:space="preserve">Apoyar a la Dirección de Innovación y Desarrollo Empresarial del DNP en las actividades relacionadas con la gestión y acompañamiento de iniciativas de innovación pública y la construcción de lineamientos sobre innovación pública.
</t>
  </si>
  <si>
    <t>Apoyar al Grupo de Planeación (GP) del DNP en la orientación técnica para el mantenimiento del Sistema Integrado de Gestión (SIG) de la Entidad en las dependencias asignadas, con el fin de promover la mejora continua de los mismos, realizar la administración del tablero de indicadores y de herramientas de seguimiento y medición del desempeño de los procesos respectivos.</t>
  </si>
  <si>
    <t>Apoyar al Grupo de Planeación (GP) del DNP en la gestión de los procesos del ciclo presupuestal de los recursos asignados a la Entidad y al Sector Planeación provenientes del PGN y el Sistema General de Regalías (SGR).</t>
  </si>
  <si>
    <t xml:space="preserve">Apoyar a la Dirección de Descentralización y Desarrollo Regional  (DDDR)  del DNP en la estrategia de difusión y sostenibilidad del KIT de Ordenamiento Territorial y en el acompañamiento a los Planes de Ordenamiento Departamental (POD). 
</t>
  </si>
  <si>
    <t>Apoyar a la Oficina Asesora Jurídica (OAJ) del DNP en las diferentes actividades y asuntos institucionales que sean de su competencia y en el ejercicio de la defensa, representación judicial, administrativa y extrajudicial de este Departamento Administrativo y del Fondo Nacional de Regalías en Liquidación (FNR-L).</t>
  </si>
  <si>
    <t>Apoyar jurídicamente al Grupo de Contratación del Departamento Nacional de Planeación, en el desarrollo de las actividades relacionadas con los procesos de contratación, en las etapas precontractual, contractual y postcontractual, así como en la emisión de conceptos en materia de contratación.</t>
  </si>
  <si>
    <t>Apoyar al Grupo de Proyectos Especiales (GPE) del DNP, con el seguimiento y elaboración de insumos relacionados con la política de víctimas del conflicto armado con énfasis en la reparación, en la coordinación de políticas entre distintos niveles territoriales y las entidades del SNARIV y en las actividades de articulación interna de la dependencia.</t>
  </si>
  <si>
    <t>Apoyar al Grupo de Proyectos Especiales (GPE) del DNP en la identificación de la oferta de financiamiento internacional (cooperación y crédito)  que apoya a la construcción de paz, y la elaboración de recomendaciones para su efectiva articulación con la política nacional de paz y posconflicto.</t>
  </si>
  <si>
    <t>Apoyar al Grupo de Proyectos Especiales (GPE) del DNP en el seguimiento y elaboración de insumos de la política de víctimas del conflicto armado y desplazada por la violencia y en las actividades inherentes a la estrategia de corresponsabilidad de esta política.</t>
  </si>
  <si>
    <t xml:space="preserve">Apoyar jurídicamente al Grupo de Contratación del Departamento Nacional de Planeación en el desarrollo de las actividades relacionadas con los procesos de contratación, derivados de cualquier fuente de financiación, en las etapas precontractual, contractual y postcontractual. </t>
  </si>
  <si>
    <t xml:space="preserve">Apoyar al Grupo de Proyectos Especiales (GPE) del DNP en la elaboración de insumos sobre los efectos de la construcción de paz en variables socioeconómicas del nivel nacional y territorial. </t>
  </si>
  <si>
    <t>Apoyar al Grupo de Proyectos Especiales (GPE) del DNP en el estudio cuantitativo y cualitativo de la situación de las víctimas del conflicto armado y desplazadas por la violencia frente al avance en su proceso de reparación.</t>
  </si>
  <si>
    <t>Apoyar a la Dirección de Desarrollo Social (DDS) del Departamento Nacional de Planeación (DNP), en las actividades de coordinación a la gestión administrativa y financiera del proyecto de inversión “Diseño y Articulación de los instrumentos, estrategias, lineamientos y demás requerimientos técnicos para el desarrollo de la Política Pública de Protección Social a nivel Nacional”.</t>
  </si>
  <si>
    <t>Brindar apoyo técnico a la Dirección de desarrollo Social (DDS) del DNP en las actividades que permiten garantizar la oportunidad, calidad y consistencia de la información del Sisbén, y en el seguimiento al desarrollo del software necesario para la implementación del Sisbén IV.</t>
  </si>
  <si>
    <t>Apoyar a la Dirección de Desarrollo Social (DDS) del DNP en la ejecución de los procesos técnicos necesarios para la consolidación y generación de las bases de datos certificada del Sisbén en las metodologías III y IV.</t>
  </si>
  <si>
    <t>Apoyar al Grupo de Proyectos Especiales (GPE) del DNP en la elaboración de insumos para los lineamientos de política que involucren el desarrollo de estrategias para la coordinación de instrumentos territoriales en el marco de la política de construcción de paz.</t>
  </si>
  <si>
    <t>Prestar apoyo a la Dirección de Desarrollo Rural Sostenible del DNP en la estructuración de un piloto de economía del comportamiento para las zonas rurales del país.</t>
  </si>
  <si>
    <t>Apoyar a la Dirección de Seguimiento y Evaluación de Políticas Públicas (DSEPP) del DNP en las tareas relacionadas con el soporte, mantenimiento y actualización de la plataforma tecnológica del sistema de información Sinergia.</t>
  </si>
  <si>
    <t>Apoyar técnicamente a la Dirección de Seguimiento y Evaluación de Políticas Públicas (DSEPP) del DNP en el desarrollo de herramientas para la implementación y articulación de actores alrededor de la Agenda de Desarrollo Sostenible 2030 y sus Objetivos de Desarrollo Sostenible.</t>
  </si>
  <si>
    <t>Apoyar técnicamente a la Dirección de Seguimiento y Evaluación de Políticas Públicas (DSEPP) del DNP en las tareas relacionadas con el seguimiento del Plan Nacional de Desarrollo, en particular a los procesos de política que se enmarquen dentro de los pilares, estrategias y componentes del Plan Nacional de Desarrollo.</t>
  </si>
  <si>
    <t>Apoyar al Grupo de Proyectos Especiales (GPE) del DNP, en el desarrollo de estrategias jurídicas  y las actividades relacionadas con la política pública para las víctimas del conflicto armado interno, particularmente con lo relacionado con los temas de restitución de tierras.</t>
  </si>
  <si>
    <t>Apoyar al Grupo de Proyectos Especiales (GPE) del DNP,  en las actividades de compilación de información en temas relacionados con la construcción de paz y la política pública dirigida a víctimas del conflicto armado.</t>
  </si>
  <si>
    <t>Brindar apoyo a la Dirección de Desarrollo Rural Sostenible del DNP para analizar, estructurar y hacer seguimiento a los instrumentos de gestión de riesgos agropecuarios, así como los mecanismos de financiamiento climáticamente inteligente.</t>
  </si>
  <si>
    <t>Apoyar técnicamente a la Dirección de Seguimiento y Evaluación de Políticas Públicas (DSEPP) del DNP, en el seguimiento, estructuración, ejecución,  y uso de las evaluaciones, de acuerdo con la Agenda de los años 2017, 2018 y 2019.</t>
  </si>
  <si>
    <t>Prestar apoyo técnico a la Dirección de Desarrollo Rural Sostenible del DNP en el procesamiento y análisis de información estadística relacionada con aspectos relevantes del desarrollo rural y producción agropecuaria a escala regional y nacional.</t>
  </si>
  <si>
    <t xml:space="preserve">Apoyar a la Dirección de Descentralización y Desarrollo Regional  (DDDR)  del DNP en el seguimiento a las actividades que se desarrollen en el marco de las acciones estratégicas a cargo de la DDTS, en la generación de insumos técnicos orientados a la articulación de las mismas con las políticas públicas y lineamientos de la entidad y apoyo en el seguimiento de las inversiones efectivas en las entidades territoriales. 
</t>
  </si>
  <si>
    <t>Apoyar a la Dirección de Innovación y Desarrollo Empresarial del DNP, en la gestión de información para la realización de análisis económicos (AE) en temas relacionados con zonas francas, medidas no arancelarias, facilitación de comercio, competencia de mercados y laboratorios, los cuales estén alineados con políticas, programas, iniciativas, estrategias y normatividad de desarrollo empresarial, internacionalización de la economía, promoción de la inversión, comercio exterior, competencia de mercados y laboratorios.</t>
  </si>
  <si>
    <t>Brindar apoyo jurídico y técnico a la Dirección de Desarrollo Rural Sostenible del DNP, en las actividades relacionadas con temas de tierras, desarrollo rural y agropecuario, así como en las actividades que se requieran para la implementación de las herramientas de paz</t>
  </si>
  <si>
    <t>Apoyar a la Dirección de Desarrollo Rural Sostenible del DNP en el fortalecimiento, acceso y seguimiento de los productos potenciales de la Política de Desarrollo Productivo (PDP), en el marco de los Acuerdos sobre "Obstáculos Técnicos al Comercio" y "Medidas Sanitarias y Fitosanitarias" de la OMC y los componentes de inocuidad , sanidad animal , fitosanidad  y cambio climático.</t>
  </si>
  <si>
    <t>Apoyar al Grupo de Proyectos Especiales (GPE) del DNP en la elaboración de mediciones y estudios cualitativos y cuantitativos sobre la implementación territorial y poblacional de la construcción de paz, y sus medidas de justicia transicional.</t>
  </si>
  <si>
    <t>Apoyar a la Dirección de Desarrollo Social (DDS) del DNP en las actividades de estructuración, implementación y evaluación de las estrategias de servicios que presta el Sisbén a los ciudadanos, como la recepción, verificación, evaluación y respuesta a las consultas relacionadas con el Sisbén.</t>
  </si>
  <si>
    <t>Apoyar jurídicamente a la Dirección de Innovación y Desarrollo Empresarial del DNP en el seguimiento a los asuntos relacionados con desarrollo empresarial.</t>
  </si>
  <si>
    <t>Apoyar a la Dirección de Ambiente y Desarrollo Sostenible (DADS) del Departamento Nacional de Planeación en la elaboración de insumos técnicos para la preparación, implementación, seguimiento y evaluación de planes, programas y proyectos para la conservación de la biodiversidad terrestre y sus servicios ecosistémicos, en el marco de las políticas y estrategias para la construcción de paz.</t>
  </si>
  <si>
    <t>Apoyar técnicamente a la Dirección de Seguimiento y Evaluación de Políticas Públicas (DSEPP) del DNP, en el seguimiento, estructuración, ejecución y uso de las evaluaciones, de acuerdo con la Agenda de los años 2017, 2018 y 2019.</t>
  </si>
  <si>
    <t>Apoyar técnicamente a la Dirección de Seguimiento y Evaluación de Políticas Públicas (DSEPP) del DNP en las tareas relacionadas con el seguimiento del Plan Nacional de Desarrollo, en particular a los procesos de política que se enmarquen dentro de los pilares, estrategias y componentes del PND.</t>
  </si>
  <si>
    <t>Apoyar a la Dirección de Desarrollo Rural Sostenible del DNP en la generación de insumos, elaboración y revisión de documentos de política pública en temas relacionados con tierras con un enfoque de género, étnico y etario para el desarrollo rural colombiano.</t>
  </si>
  <si>
    <t>Prestar apoyo técnico a la Dirección de Desarrollo Rural Sostenible del DNP en el manejo, procesamiento y análisis de los datos agropecuarios y rurales para la elaboración de propuesta de zonificación rural y agropecuaria.</t>
  </si>
  <si>
    <t>Apoyar a la Dirección de Seguimiento y Evaluación de Políticas Públicas (DSEPP) del DNP en materia administrativa y financiera en lo relacionado con el proyecto de inversión “Fortalecimiento del sistema nacional de evaluación y de gestión de resultados - Sinergia en el nivel nacional y territorial” y otras fuentes de financiamiento</t>
  </si>
  <si>
    <t>Apoyar jurídicamente a la Dirección de Seguimiento y Evaluación de Políticas Públicas (DSEPP) del DNP en la preparación y/o revisión de documentos relacionados con el seguimiento a metas de gobierno y evaluación de intervenciones de política pública estratégicas.</t>
  </si>
  <si>
    <t>OBJETO Apoyar técnicamente a la Dirección de Seguimiento y Evaluación de Políticas Públicas (DSEPP) del DNP, en el seguimiento, estructuración, ejecución y uso de las evaluaciones, de acuerdo con la Agenda de los años 2017, 2018 y 2019.</t>
  </si>
  <si>
    <t>Apoyar jurídicamente al Grupo de Contratación del Departamento Nacional de Planeación en el desarrollo de las actividades relacionadas con los procesos de contratación, derivados de cualquier fuente de financiación, en las etapas precontractual, contractual y postcontractual, así como en la emisión de conceptos en materia de contratación</t>
  </si>
  <si>
    <t>Apoyar al Grupo de Proyectos Especiales (GPE) del DNP, en la elaboración de insumos de política pública que involucren la estructuración e implementación de estrategias para la identificación y articulación de los recursos asociados a la construcción de Paz.</t>
  </si>
  <si>
    <t>Apoyar al Grupo de Proyectos Especiales (GPE) del DNP en procesos de programación, ejecución y seguimiento del presupuesto de inversión de la política de víctimas del conflicto armado.</t>
  </si>
  <si>
    <t>Apoyar a la Dirección de Desarrollo Rural Sostenible del DNP en la generación de insumos para la creación de una estrategia para la conformación de clústers productivos agropecuarios.</t>
  </si>
  <si>
    <t>Apoyar a la Dirección de Desarrollo Rural Sostenible en la generación de estrategias, políticas e insumos orientados a la articulación nación-territorio, relacionados con el desarrollo rural y agropecuario.</t>
  </si>
  <si>
    <t>Apoyar técnicamente a la Dirección de Desarrollo Rural Sostenible del DNP en temas sectoriales y de comercio externo y/o interno relacionados con el sector agropecuario.</t>
  </si>
  <si>
    <t>Apoyar a la Subdirección Administrativa del Departamento Nacional de Planeación (DNP) en el proceso de administración de bienes y en la consolidación, seguimiento y publicación del Plan Anual de Adquisiciones de la Entidad.</t>
  </si>
  <si>
    <t>Apoyar a la Secretaria General del Departamento Nacional de Planeación (DNP) a través de la Subdirección Administrativa, en el mejoramiento tecnológico del sistema de información SISGESTION de acuerdo con las directrices y lineamientos de funcionamiento de los sistemas definidos por la Entidad.</t>
  </si>
  <si>
    <t>Apoyar a la Dirección de Desarrollo Social (DDS) del DNP en la recopilación de información y elaboración de reportes e indicadores para el seguimiento y monitoreo del mercado laboral, la intermediación laboral y la seguridad social, de acuerdo con lo contemplado en el Plan Nacional de Desarrollo.</t>
  </si>
  <si>
    <t>Apoyar a la Dirección de Innovación y Desarrollo Empresarial del DNP, en la elaboración de insumos y recomendaciones para instrumentos de política pública de ciencia, tecnología e innovación.</t>
  </si>
  <si>
    <t>Apoyar técnicamente a la Subdirección General Sectorial (SGS) del Departamento Nacional de Planeación (DNP) en la implementación, puesta en producción, mejora, mantenimiento y sostenibilidad del aplicativo web SisCONPES 2.0, incluida su interoperabilidad con otros sistemas de información.</t>
  </si>
  <si>
    <t xml:space="preserve">Apoyar técnicamente a la Subdirección General Sectorial (SGS) del Departamento Nacional de Planeación (DNP) en las actividades relacionadas con la implementación de la política de mejora normativa y de herramientas necesarias para la implementación del Análisis de Impacto Normativo (AIN). 
</t>
  </si>
  <si>
    <t xml:space="preserve">Apoyar jurídicamente a la Dirección de Desarrollo Urbano (DDU) del DNP en la formulación y estructuración de normas y regulación sectoriales relacionadas con la prestación de los servicios públicos domiciliarios, y políticas y programas a largo plazo del sector y apoyar los procesos de construcción de la estrategia sectorial que se defina para el Plan Nacional de Desarrollo. </t>
  </si>
  <si>
    <t>Apoyar a la Dirección de Desarrollo Digital del DNP, en las actividades asociadas al desarrollo de análisis técnicos como insumo para la construcción de políticas públicas relacionadas con la masificación de la economía digital.</t>
  </si>
  <si>
    <t>Apoyar técnicamente a la Subdirección General Sectorial (SGS) del Departamento Nacional de Planeación (DNP) en el fortalecimiento de la estrategia de Generación de Capacidades y divulgación tanto de la política como de las herramientas de la mejora normativa, así como del seguimiento del gasto público.</t>
  </si>
  <si>
    <t>Apoyar al Departamento Nacional de Planeación (DNP) en las actividades de analítica de datos y sus componentes relacionados, utilizando lenguajes de programación aptos para manipular grandes volumenes de datos y herramientas de visualización de datos, que apoyen iniciativas, pilotos y soluciones dentro de la entidad, como con otras Entidades del Estado.</t>
  </si>
  <si>
    <t xml:space="preserve">Apoyar técnicamente a la Subdirección Genera Sectorial (SGS) del DNP en las actividades relacionadas con la elaboración de insumos estadísticos y análisis económico de información sobre el fortalecimiento de las estrategias para la implementación de la política de mejora normativa y el seguimiento del gasto público
</t>
  </si>
  <si>
    <t>Apoyar al Grupo de Planeación (GP) del DNP en la orientación técnica a las dependencias asignadas, para el desarrollo y sostenimiento del Sistema Integrado de Gestión (SIG) de la Entidad y las actividades de divulgación en medios de comunicación internos frente a dicho tema</t>
  </si>
  <si>
    <t>Apoyar a la Dirección de Innovación y Desarrollo Empresarial del DNP en las actividades relacionadas con la conducción de políticas, programas, proyectos y estrategias de infraestructura de la calidad, competencia de los mercados, y Política Nacional de Laboratorios.</t>
  </si>
  <si>
    <t>Apoyar a la Dirección de Desarrollo Urbano DDU del DNP en la elaboración de insumos que contribuyan a la generación de estrategias sobre desarrollo urbano sostenible, ciudades y territorios inteligentes y actualización del atlas de aglomeraciones.</t>
  </si>
  <si>
    <t>Apoyar a la Dirección de Desarrollo Urbano (DDU) del DNP, en la elaboración de documentos que sirvan como insumo para el desarrollo de las bases de una Política Integral de Vivienda y Hábitat</t>
  </si>
  <si>
    <t xml:space="preserve">Apoyar al Departamento Nacional de Planeación (DNP) en las actividades relacionadas con el apoyo funcional para la implementación y mejora de SisCONPES 2.0, así como con lo relacionado con los sistemas de gestión aplicables en la Entidad al proceso de elaboración de documentos CONPES.
</t>
  </si>
  <si>
    <t>Apoyar a la Dirección de Desarrollo Urbano (DDU) del DNP en la elaboración de insumos que contribuyan a promover la financiación eficiente del desarrollo urbano sostenible y la actualización de los Atlas de Aglomeraciones, así como con las actividades de apoyo logístico del 2do Curso Internacional de "Políticas Urbanas y Gestión de Programas Sostenibles para Ciudades Inteligentes - 2018".</t>
  </si>
  <si>
    <t>Realizar la publicación en el Diario Oficial de los Actos Administrativos expedidos por el Departamento Nacional de Planeación.</t>
  </si>
  <si>
    <t>Apoyar a la Dirección de Desarrollo Urbano (DDU) del DNP en la revisión y elaboración de documentos relacionados con los sistemas de información sectorial, definición de priorización de inversiones en el sector de agua potable y saneamiento básico e implementación de estrategias orientadas a la descontaminación y recuperación del Río Bogotá</t>
  </si>
  <si>
    <t xml:space="preserve">Apoyar al Departamento Nacional de Planeación (DNP) en la articulación de las actividades técnicas relacionadas con el proceso de elaboración de los documentos presentados al CONPES. </t>
  </si>
  <si>
    <t>Apoyar a la Subdirección de Gestión y Desarrollo del Talento Humano del DNP en las actividades relacionadas con el desarrollo humano, la articulación, ejecución e intervención del Programa de Cultura, Cambio Organizacional y Clima Laboral.</t>
  </si>
  <si>
    <t>Apoyar a la Dirección de Innovación y Desarrollo Empresarial del DNP en actividades relacionadas con la planeación, implementación y evaluación de las acciones en las políticas de Ciencia, Tecnología e Innovación (CTI) y en los temas relacionados con la transferencia del conocimiento y tecnología, la gobernanza del Sistema Nacional de Ciencia, Tecnología e Innovación (SNCTI).</t>
  </si>
  <si>
    <t>Apoyar al Departamento Nacional de Planeación (DNP) en las actividades técnicas relacionadas con el proceso de elaboración y de seguimiento de documentos CONPES.</t>
  </si>
  <si>
    <t>Apoyar técnicamente a la Dirección de Desarrollo Rural del DNP en la generación de insumos para la formulación y seguimiento de políticas públicas para la planeación agropecuaria territorial, gestión de bienes y servicios públicos sectoriales, programación presupuestal y ordenamiento territorial de zonas rurales.</t>
  </si>
  <si>
    <t>Apoyar a la Dirección de Desarrollo Urbano (DDU) del DNP en el desarrollo, implementación y seguimiento de la Política Nacional para el sector de agua potable y saneamiento básico; así como al seguimiento y evaluación de los documentos que se elaboren sobre el saneamiento de las cuencas que hacen parte del programa SAVER.</t>
  </si>
  <si>
    <t>Apoyar a la Dirección de Inversiones y Finanzas Públicas (DIFP) del DNP  en los procesos de programación, ejecución y seguimiento del presupuesto de inversión de la Nación y las Empresas Comerciales e Industriales del Estado,  así como en las actividades asociadas al desplazamiento y atención a las víctimas del conflicto armado.</t>
  </si>
  <si>
    <t>Apoyar al Departamento Nacional de Planeación (DNP) en las actividades técnicas relacionadas con el proceso de elaboración y de seguimiento de documentos CONPES</t>
  </si>
  <si>
    <t>Apoyar a la Dirección de Desarrollo Digital en los procesos de gestión, seguimiento y consolidación de insumos, así como en la recopilación y preparación de información.</t>
  </si>
  <si>
    <t>Apoyar a la Dirección de Inversiones y Finanzas Públicas (DIFP) del DNP en los procesos de programación, ejecución y seguimiento del Presupuesto de Inversión de la Nación y las Empresas Industriales y Comerciales del Estado (EICE) y Sociedades de Economía Mixta (SEM).</t>
  </si>
  <si>
    <t>Apoyar a la Subdirección de Gestión y Desarrollo del Talento Humano del DNP en las actividades asociadas al fortalecimiento de la gestión del talento humano, del sistema de información y de los procesos y subprocesos del Sistema de Gestión de Calidad de la dependencia.</t>
  </si>
  <si>
    <t>Apoyar a la Dirección de Desarrollo Digital, en las actividades relacionadas con el seguimiento de políticas y programas que se encuentren en el marco del en el eje “infraestructura y competitividad estratégicas”, Objetivo 3. “Promover las TIC como plataforma para la equidad, la educación y la competitividad”, del Plan Nacional de Desarrollo 2014-2018, así como en la generación, recolección y consolidación de información y estadísticas del sector TIC.</t>
  </si>
  <si>
    <t>Apoyar a la Subdirección de Gestión y Desarrollo del Talento Humano del DNP en el análisis, seguimiento y ejecución presupuestal de la dependencia y en las actividades relacionadas con los temas pensionales, salariales y prestacionales de la entidad.</t>
  </si>
  <si>
    <t>Apoyar a la Dirección de Inversiones y Finanzas Públicas (DIFP) del DNP en la definición e implementación de estrategias que permitan mejorar la calidad de la Inversión Pública.</t>
  </si>
  <si>
    <t>Apoyar a la Dirección de Inversiones y Finanzas Públicas (DIFP) del DNP, en los procesos de programación, ejecución y seguimiento del Presupuesto de Inversión de la Nación y las Empresas Industriales y Comerciales del Estado (EICE) y Sociedades de Economía Mixta (SEM).</t>
  </si>
  <si>
    <t>Apoyar a la Dirección de Desarrollo Urbano (DDU) del DNP  en las actividades requeridas para el seguimiento de las políticas de vivienda de las entidades territoriales y nueva agenda urbana.</t>
  </si>
  <si>
    <t>Apoyar a la Dirección General (DG) del DNP en las actividades relacionadas con el seguimiento de eventos de la agenda de desarrollo internacional y en la preparación de insumos en el marco de compromisos internacionales de la Dirección.</t>
  </si>
  <si>
    <t>Apoyar al Departamento Nacional de Planeación, en las actividades relacionadas con la gestión logística para la divulgación de los objetivos misionales y legales de la Entidad.</t>
  </si>
  <si>
    <t>Apoyar a la Dirección de Inversiones y Finanzas Públicas (DIFP) del DNP, en ejercer el control posterior a la viabilidad de los proyectos de inversión, así como en los procesos de programación, ejecución y seguimiento del Presupuesto de Inversión de la Nación para los proyectos de Infraestructura y Defensa Nacional.</t>
  </si>
  <si>
    <t>Apoyar al Departamento Nacional de Planeación (DNP), en las actividades asociadas con la generación de insumos, para realizar procesos de análisis de datos, el procesamiento y presentación  de grandes volumenes de datos (Big Data) utilizando lenguajes de programación aptos para el desarrollo de algoritmos con aprendizaje automático involucrados en las iniciativas, pilotos y soluciones de la Entidad como con otras entidades del Estado.</t>
  </si>
  <si>
    <t>Apoyar a la Dirección General (DG) del DNP en las actividades conexas a la atención de los compromisos con el Congreso de la República y en la articulación de actores vinculados en la formulación y consolidación del PND 2018-2022</t>
  </si>
  <si>
    <t>Apoyar a la Dirección General (DG) del DNP en la estructuración de análisis estadísticos, económicos y/o de impacto en el marco de los compromisos con el Congreso de la República y en la articulación de actores vinculados en la formulación y consolidación del PND 2018-2022.</t>
  </si>
  <si>
    <t>Apoyar a la Dirección General (DG) del DNP en las actividades conexas a la atención de los compromisos con el Congreso de la República y en la articulación de actores vinculados en la formulación y consolidación del PND 2018-2022.</t>
  </si>
  <si>
    <t>Apoyar al Departamento Nacional de Planeación (DNP) en la articulación y generación de insumos, para realizar procesos de inteligencia de negocios, análisis de datos, el procesamiento y presentación  de grandes volumenes de datos (Big Data), involucradas en las iniciativas, pilotos  y soluciones estratégicas de la Entidad como con otras entidades del Estado.</t>
  </si>
  <si>
    <t>Apoyar a la Dirección de Inversiones y Finanzas Públicas (DIFP) del DNP, en los procesos de programación, ejecución y seguimiento del presupuesto de inversión de la Nación y las Empresas Comerciales e Industriales del Estado y las actividades asociadas al desplazamiento y atención a las víctimas del conflicto armado.</t>
  </si>
  <si>
    <t>Apoyar a la Dirección de Inversiones y Finanzas Públicas (DIFP) del DNP, en los procesos de programación, ejecución y seguimiento del Presupuesto de Inversión de la Nación, las Empresas Industriales y Comerciales del Estado (EICE) y Sociedades de Economía Mixta (SEM).</t>
  </si>
  <si>
    <t>Apoyar a la Dirección de Inversiones y Finanzas Públicas (DIFP) del DNP, en los procesos de programación, ejecución y seguimiento del presupuesto de inversión de la Nación y las Empresas Comerciales e Industriales del Estado,  y las actividades asociadas al desplazamiento y atención a las víctimas del conflicto armado.</t>
  </si>
  <si>
    <t>Apoyar a la Dirección de Inversiones y Finanzas Públicas (DIFP) en la definición e implementación de estrategias que permitan mejorar la calidad de la Inversión Pública.</t>
  </si>
  <si>
    <t>Apoyar al Grupo de Comunicaciones y Relaciones Públicas del DNP en la estrategia de divulgación externa de la Entidad a través de medios de comunicación regionales, nacionales y propios (DNP Noticias), y en la generación de información periodística para visibilizar las iniciativas e investigaciones de la Entidad.</t>
  </si>
  <si>
    <t>Apoyar a la Dirección de Inversiones y Finanzas Públicas en el proceso de consolidación y suministro de información del ciclo de la inversión pública.</t>
  </si>
  <si>
    <t>Apoyar a la Dirección de Desarrollo Digital, en la realización de análisis económicos y econométricos que sirvan para el cumplimiento de los proyectos estratégicos de la Dirección y contribuyan en los procesos de formulación de políticas públicas en el sector TIC.</t>
  </si>
  <si>
    <t>Apoyar a la Dirección de Inversiones y Finanzas Públicas (DIFP) del DNP en el proceso de distribución de los recursos del Sistema General de Participaciones (SGP) a las entidades territoriales y resguardos indígenas</t>
  </si>
  <si>
    <t>Apoyar a la Dirección de Desarrollo Rural Sostenible (DDRS) del DNP en la generación de información para la planeación, implementación y seguimiento de la política pública de desarrollo rural y agropecuario sostenible, en relación con la construcción de paz, el diálogo social y la cooperación internacional.</t>
  </si>
  <si>
    <t>Apoyar a la Dirección de Desarrollo Digital del DNP, en las actividades relacionadas con la implementación y seguimiento a la ejecución de la política pública de explotación de datos.</t>
  </si>
  <si>
    <t>Apoyar a la Dirección de Desarrollo Digital del DNP en las actividades asociadas con la definición, análisis y seguimiento de la regulación del sector de Tecnologías de la Información y las Comunicaciones, así como en las demás actividades asociadas a la implementación y seguimiento de las estrategias, políticas y proyectos planteados en el marco de la nueva economía digital.</t>
  </si>
  <si>
    <t>Apoyar a la Dirección de Infraestructura y Energía Sostenible, en las actividades relacionadas con el desarrollo de la política hidrocarburífera y el análisis de la oferta y demanda de hidrocarburos del país, que sirvan como insumos para el análisis, construcción y desarrollo de las políticas, planes y proyectos del sector energético.</t>
  </si>
  <si>
    <t>Apoyar a la Dirección General (DG) del DNP en las actividades relacionadas con el diseño gráfico de presentaciones y otras piezas ilustradas que requiera la Entidad y en la realización de trabajos infográficos especiales para el posicionamiento de los temas estratégicos en la agenda pública nacional.</t>
  </si>
  <si>
    <t>Apoyar al Grupo de Comunicaciones y Relaciones Públicas (GCRP) del DNP en la elaboración de los contenidos para las piezas gráficas a divulgar, a través de las diferentes redes sociales, y en la implementación y seguimiento de cada una de las estrategias digitales de la Entidad.</t>
  </si>
  <si>
    <t>Apoyar jurídicamente a la Subdirección de Gestión y Desarrollo del Talento Humano del DNP en temas pensionales, contractuales y en la proyección, fundamentación, emisión de actos administrativos y generación de insumos asociados a las actividades de la dependencia.</t>
  </si>
  <si>
    <t>Apoyar a la Dirección de Infraestructura y Energía Sostenible del DNP, el seguimiento a las políticas, planes, programas y proyectos de inversión, así como en la recopilación y preparación de información de los diferentes sectores competencia de la DIES.</t>
  </si>
  <si>
    <t>Apoyar a la Subdirección de Gestión y Desarrollo del Talento Humano del DNP en los temas relacionados con el mejoramiento y mantenimiento de las condiciones de salud, en el marco del Sistema de Gestión de Seguridad y Salud en el Trabajo.</t>
  </si>
  <si>
    <t xml:space="preserve">Apoyar a la Dirección de Infraestructura y Energía Sostenible del DNP, en las actividades asociadas con la elaboración de insumos de política del sector minero energético y de infraestructura, así como en la articulación de estos sectores con objetivos nacionales. </t>
  </si>
  <si>
    <t>Apoyar a la Dirección General (DG) del DNP en las actividades relacionadas con la articulación interinstitucional en materia de cooperación internacional y asuntos internacionales y en el posicionamiento de la Entidad a través de cooperación sur-sur entre otros mecanismos.</t>
  </si>
  <si>
    <t xml:space="preserve">Apoyar al Grupo de Planeación del DNP en el fortalecimiento del modelo de planeación institucional orientado a resultados y su articulación con los componentes de participación ciudadana y seguimiento a metas de gobierno.   </t>
  </si>
  <si>
    <t>Apoyar a la Dirección de Infraestructura y Energía Sostenible del DNP en las actividades relacionadas con el análisis y seguimiento de las propuestas regulatorias del sector de energía, gas y combustibles líquidos, el acompañamiento en las propuestas de reestructuración y mejora de la regulación, así como la participación en la generación de documentos técnicos para el desarrollo del sector en concordancia con los lineamientos y metas definidas en el Plan Nacional de Desarrollo.</t>
  </si>
  <si>
    <t>Apoyar a la Dirección de Infraestructura y Energía Sostenible en las actividades relacionadas con la estructuración, priorización, seguimiento presupuestal, seguimiento a la etapa de pre-construcción, definición de fuentes de financiación y revisión financiera y socioeconómica de los proyectos del sector transporte, entre otros, especialmente para los modelos de concesiones y asociaciones públicos privadas.</t>
  </si>
  <si>
    <t>Apoyar a la Dirección de Infraestructura y Energía Sostenible, en las actividades relacionadas con la revisión y análisis de la política energética del país, enfocada en la reforma institucional del sector eléctrico y la reestructuración del Mercado de Energía Mayorista (MEM).</t>
  </si>
  <si>
    <t>Apoyar a la Dirección de Infraestructura y Energía Sostenible, en las actividades relacionadas con la revisión y análisis de la política y la elaboración de documentos que sirvan como insumo para el análisis, construcción, desarrollo y revisión de las políticas, planes y proyectos, de los sectores de hidrocarburos y servicios públicos.</t>
  </si>
  <si>
    <t>Apoyar al Departamento Nacional de Planeación (DNP) en las actividades asociadas con la generación de insumos para realizar procesos de inteligencia de negocios, análisis de datos, el procesamiento y presentación de grandes volumenes de datos (Big Data), involucradas en las iniciativas, pilotos  y soluciones estratégicas de la Entidad como con otras entidades del Estado.</t>
  </si>
  <si>
    <t>Apoyar a la Dirección de Desarrollo Digital del DNP en las actividades asociadas a la definición y análisis de insumos técnicos que contribuyan a la construcción de los lineamientos de políticas públicas sectoriales relacionadas con el sector de las TIC.</t>
  </si>
  <si>
    <t>Apoyar a la Dirección de Desarrollo Digital, en las actividades asociadas con la implementación y seguimiento a la ejecución de la política pública de explotación de datos, incluyendo las recomendaciones institucionales y normativas requeridas para la definición del mercado de datos, y la articulación con las demás políticas sectoriales.</t>
  </si>
  <si>
    <t>Apoyar a la Dirección de Infraestructura y Energía Sostenible del DNP en el seguimiento a las políticas sectoriales, así como en las actividades de recopilación y preparación de información para la coordinación entre el sector logístico, los servicios de infraestructura y transporte.</t>
  </si>
  <si>
    <t>Apoyar a la Dirección de Desarrollo Digital, en la elaboración de insumos para la realización de análisis de ingeniería de los proyectos estratégicos de la Dirección, así como en las políticas que desarrollen la iniciativa de ciudades inteligentes</t>
  </si>
  <si>
    <t>Apoyar a la Dirección de Desarrollo Rural Sostenible del DNP en la elaboración de insumos para la conformación de una política pública que consolide un servicio público de extensión agropecuaria y de política forestal comercial</t>
  </si>
  <si>
    <t>Apoyar técnicamente a la Dirección de Desarrollo Rural Sostenible del DNP en la producción y revisión de insumos técnicos necesarios para la identificación y elaboración de políticas públicas que faciliten el apalancamiento de proyectos para el sector rural colombiano.E59</t>
  </si>
  <si>
    <t>Apoyar técnicamente a la Dirección de Desarrollo Social (DDS) del DNP en la elaboración de insumos tendientes a establecer lineamientos de política pública de desarrollo social integral para la garantía de los derechos de los niños, niñas y adolescentes, con énfasis en salud y seguridad alimentaria y nutricional.</t>
  </si>
  <si>
    <t>Apoyar a la Dirección de Innovación y Desarrollo Empresarial en actividades relacionadas con la generación de índices, métricas y modelos conceptuales, que permitan mejorar el diseño, implementación y evaluación de la política pública de ciencia, tecnología e innovación.</t>
  </si>
  <si>
    <t>Apoyar la Dirección de Innovación y Desarrollo Empresarial en actividades relacionadas con la revisión y análisis del gasto público en Ciencia, Tecnología e Innovación, para la elaboración de alternativas de instrumentos de política pública.</t>
  </si>
  <si>
    <t>Apoyar a la Dirección de Inversiones y Finanzas Públicas (DIFP) del DNP en las actividades relacionadas con el sistema de información, preparación y seguimiento de las operaciones de crédito externo para inversión de la Nación y sus garantizadas con la Banca Multilateral y Bilateral.</t>
  </si>
  <si>
    <t>Apoyar a la Dirección de Desarrollo Urbano (DDU) del DNP, en la elaboración de documentos relacionados con la regulación de los servicios de agua y saneamiento básico y en temas de gestión integral de residuos sólidos</t>
  </si>
  <si>
    <t>Apoyar a la Oficina de Tecnologías y Sistemas de Información del DNP, en el desarrollo de las actividades asociadas con el Soporte, Despliegue y Cambios de Sistemas de Información (ORFEO).</t>
  </si>
  <si>
    <t>Apoyar a la Dirección de Inversiones y Finanzas Públicas (DIFP) del DNP en las actividades relacionadas con crédito externo e interno y la elaboración de análisis financieros</t>
  </si>
  <si>
    <t>Apoyar a la Dirección de Desarrollo Urbano  (DDU) del DNP en la consecución de bases de datos que alimenten y actualicen el observatorio del sistema de ciudades.</t>
  </si>
  <si>
    <t>Apoyar a la Dirección de Inversiones y Finanzas Públicas (DIFP) del DNP en los procesos de programación, ejecución y seguimiento del Presupuesto de Inversión de la Nación para los proyectos de Infraestructura y Defensa Nacional.</t>
  </si>
  <si>
    <t>Apoyar al Departamento Nacional de Planeación (DNP) en las actividades asociadas con la planeación, control de gestión, ejecución presupuestal, financiera y metas físicas del Programa Nacional de Servicio al Ciudadano (PNSC).</t>
  </si>
  <si>
    <t>Apoyar a la Dirección General (DG) del DNP en la elaboración e implementación de herramientas analíticas para la toma de decisiones de política pública y en el seguimiento a las prioridades y compromisos de la Dirección General.</t>
  </si>
  <si>
    <t>Apoyar la Dirección de Infraestructura y Energía Sostenible DIES, en las actividades relacionadas con la revisión de la política regional de transporte y de los proyectos de infraestructura regional (vías secundarias y terciarias) así como en la generación de insumos para el PND.</t>
  </si>
  <si>
    <t>Apoyar al Grupo de Comunicaciones y Relaciones Públicas del DNP en la diagramación y edición de piezas gráficas requeridas para las necesidades internas y externas de divulgación, y para las redes sociales y de la Dirección General de la Entidad.</t>
  </si>
  <si>
    <t>Apoyar a la Dirección de Desarrollo Ambiental Sostenible (DADS) del Departamento Nacional de Planeación en la generación de insumos técnicos para la preparación y el seguimiento de políticas, planes, programas y proyectos de mitigación y adaptación del cambio climático, y en su integración con la biodiversidad y los servicios ecosistémicos.</t>
  </si>
  <si>
    <t>Apoyar al Grupo de Comunicaciones y Relaciones Públicas en la realización, emisión y presentación de los espacios del DNP en el Canal Institucional, y en la estructuración de videos, notas y difusión audiovisual y digital de eventos institucionales con públicos específicos en diferentes escenarios.</t>
  </si>
  <si>
    <t>Apoyar al Grupo de Comunicaciones y Relaciones Públicas del DNP en la elaboración de estrategias, actividades y seguimiento de las necesidades de comunicación interna de la Entidad.</t>
  </si>
  <si>
    <t>Apoyar técnicamente a la Dirección de Desarrollo Social (DDS) del DNP en las actividades que permitan continuar con la implementación de la nueva metodología del instrumento de focalización individual Sisbén IV en los aspectos metodológicos, tecnológicos y de transición, y en la producción de documentos de análisis de información socioeconómica y de condiciones de vida.</t>
  </si>
  <si>
    <t>Apoyar a la Dirección de Desarrollo Social (DDS) del DNP en la implementación de la nueva versión del instrumento de focalización individual Sisbén IV en sus aspectos operativos, en el mejoramiento del funcionamiento de las oficinas territoriales de Sisbén, en el monitoreo y seguimiento de los procesos de implementación del Sisbén IV y en la realización de verificaciones de los procesos del Sisbén en el territorio.</t>
  </si>
  <si>
    <t>Apoyar técnicamente a la Dirección de Desarrollo Social (DDS) del DNP en la consolidación e implementación de la nueva versión del instrumento de focalización individual Sisbén IV en sus aspectos metodológicos, en los análisis de información recolectada en el barrido, en el análisis estadístico necesario para la producción y validación de estadísticas de pobreza, y en el procesamiento y análisis de información sociodemográfica en temas relacionados con las condiciones de vida de los hogares.</t>
  </si>
  <si>
    <t>Apoyar técnicamente a la Dirección de Desarrollo Social (DDS) del DNP en la identificación de los retos para la implementación de la política de Inclusión Social y productiva, en la generación de insumos que permitan la formulación de lineamientos para la puesta en marcha de las herramientas necesarias para la transición del nuevo instrumento de focalización, y en la interoperabilidad en el marco del Sisbén IV, como herramientas para el funcionamiento del Sistema de Protección y Promoción Social.</t>
  </si>
  <si>
    <t>Apoyar a la Subdirección de Gestión y Desarrollo del Talento Humano del DNP en los asuntos relacionados con los requerimientos realizados por los fondos de pensiones, trámite certificaciones laborales para pensión de funcionarios y exfuncionarios y en el fortalecimiento de los procesos internos de gestión y desarrollo del talento humano de la entidad.</t>
  </si>
  <si>
    <t xml:space="preserve">Apoyar a la Dirección de Desarrollo Social (DDS) del DNP en los procesos de formulación, seguimiento de políticas, programas, proyectos sectoriales y transversales para el desarrollo social, y orientar técnicamente la implementación y seguimiento de herramientas para el logro de las metas nacionales y regionales del Plan Nacional de Desarrollo.    </t>
  </si>
  <si>
    <t>Apoyar a la Dirección de Inversiones y Finanzas Públicas (DIFP) del DNP en las actividades de seguimiento de las operaciones de crédito externo para inversión de la Nación y sus garantizadas con la Banca multilateral y bilateral, y generar insumos para la estructuración de posibles nuevas operaciones de esta naturaleza.</t>
  </si>
  <si>
    <t>Brindar apoyo técnico a la Dirección de Infraestructura y Energía Sostenible en las actividades asociadas a la implementación de la estrategia transversal de “Competitividad e Infraestructura Estratégicas” del Plan Nacional de Desarrollo, especialmente en la acción “Servicios de transporte de calidad para todos”, con énfasis en temas relacionados con el impulso a la movilidad activa y los temas ambientales del sector.</t>
  </si>
  <si>
    <t>Apoyar al Grupo de Comunicaciones y Relaciones Públicas del DNP en la realización y edición de material fotográfico y audiovisual para las necesidades de comunicación internas y externas de la Entidad.</t>
  </si>
  <si>
    <t>Apoyar a la Oficina de Tecnologías y Sistemas de Información Oficina de Tecnologías y Sistemas de Información del DNP, en el desarrollo de las actividades asociadas con el Soporte, Despliegue y Cambios de Sistemas de Información (SISGESTION).</t>
  </si>
  <si>
    <t>Apoyar a la Oficina de Tecnologías y Sistemas de Información del DNP, en la fase de mejoramiento continuo del Sistema de Gestión de Seguridad de la Información (SGSI).</t>
  </si>
  <si>
    <t>Apoyar a la Oficina de Tecnologías y Sistemas de Información del DNP, en el desarrollo de las actividades asociadas con Pruebas y Calidad de Sistemas de Información.</t>
  </si>
  <si>
    <t>Apoyar a la Dirección de Inversiones y Finanzas Públicas (DIFP) del DNP en las actividades de planeación y estructuración de las operaciones de crédito externo para la Inversión de la Nación y sus garantizadas con la banca multilateral y bilateral.</t>
  </si>
  <si>
    <t>Apoyar a la Subdirección de Gestión y Desarrollo del Talento Humano del DNP en la elaboración, ejecución y evaluación del Plan Institucional de Capacitación por competencias de esta dependencia, de acuerdo con los lineamientos impartidos por la entidad.</t>
  </si>
  <si>
    <t>Apoyar a la Subdirección de Gestión y Desarrollo del Talento Humano del DNP en los temas relacionados con el desarrollo del componente de Seguridad e Higiene Industrial en el marco del Sistema de Gestión de Seguridad y Salud en el Trabajo</t>
  </si>
  <si>
    <t>Apoyar a la Subdirección de Gestión y Desarrollo del Talento Humano del DNP en asuntos de derecho laboral administrativo, procesal administrativo, en la proyección, fundamentación, emisión de actos administrativos y en la generación de insumos asociados a las actividades de la dependencia.</t>
  </si>
  <si>
    <t>Apoyar a la Dirección de Inversiones y Finanzas Publicas (DIFP) del DNP en las actividades relacionadas con crédito externo e interno y análisis financieros.</t>
  </si>
  <si>
    <t>Apoyar a la Dirección de Inversiones y Finanzas Publicas (DIFP) del DNP, en las actividades relacionadas con crédito externo e interno y la elaboración de análisis financieros.</t>
  </si>
  <si>
    <t>Brindar apoyo técnico a la Dirección de Infraestructura y Energía Sostenible, en las actividades asociadas a la implementación y seguimiento de la estrategia transversal de Competitividad e Infraestructura Estratégicas y de la estrategia de Sistemas Inteligentes de Transporte consideradas en el Plan Nacional de Desarrollo, en concordancia con las acciones trazadas en la Política Nacional de Transporte Urbano y en la Política Nacional de Seguridad Vial</t>
  </si>
  <si>
    <t>Brindar apoyo técnico a la Dirección de Infraestructura y Energía Sostenible del DNP, en las actividades asociadas al seguimiento a la ejecución de políticas, planes, programas y proyectos referentes a las inversiones para el sector transporte con énfasis en transporte fluvial, en el contexto de una política de transporte intermodal.</t>
  </si>
  <si>
    <t>Apoyar a la Dirección de Infraestructura y Energía Sostenible en las actividades relacionadas con la elaboración, evaluación, seguimiento y análisis económicos a proyectos de inversión y políticas públicas de transporte en los que requiera la participación del Gobierno Nacional.</t>
  </si>
  <si>
    <t>Apoyar a la Oficina de Tecnologías y Sistemas de Información del DNP en el desarrollo de las actividades relacionadas con la Gestión de la capacidad de los servicios Tecnológicos de la entidad.</t>
  </si>
  <si>
    <t>Apoyar a la Dirección de Desarrollo Social (DDS) del DNP, en las actividades de desarrollo y seguimiento de las estrategias de generación de ingresos para población vulnerable en el marco de la construcción de la Política Nacional de Inclusión Social y Productiva, incluyendo la revisión técnica de los temas presupuestales, de acuerdo con lo contemplado en el Plan Nacional de Desarrollo.</t>
  </si>
  <si>
    <t>Apoyar técnicamente a la Dirección de Desarrollo Social (DDS) del DNP en los protocolos de anonimización de la base de datos del Sisbén, en el diseño de los aspectos metodológicos de la nueva versión del instrumento de focalización individual Sisbén IV, y en el análisis estadístico necesario para la producción y validación de la información de pobreza.</t>
  </si>
  <si>
    <t xml:space="preserve">Apoyar a la Dirección de Desarrollo Social (DDS) del DNP en la consolidación de información de las IPS para los departamentos vinculados al “Programa de Reorganización, Rediseño y Modernización de las Redes de Prestación de Servicios de Salud”, en los componentes contable, financiero, de calidad y de producción. </t>
  </si>
  <si>
    <t>Apoyar al Grupo de Comunicaciones y Relaciones Públicas del DNP en la edición y corrección de estilo de los productos editoriales de la Entidad.</t>
  </si>
  <si>
    <t xml:space="preserve"> Apoyar técnicamente a la Dirección de Desarrollo Social (DDS) del DNP en el seguimiento y ejecución de la política de educación superior, y en el estudio de los efectos que tiene la educación superior sobre el pilar de formación en capital humano del sistema de protección social.</t>
  </si>
  <si>
    <t>Apoyar a la Dirección de Desarrollo Social (DDS) del DNP en el acompañamiento técnico requerido para el análisis y generación de insumos para el uso de herramientas de Big Data en el sector salud, y la formulación de políticas relacionadas con el análisis de la sostenibilidad financiera del SGSSS.</t>
  </si>
  <si>
    <t>Apoyar al Grupo de Comunicaciones y Relaciones Públicas en la revisión y corrección lingüística y ortográfica de documentos institucionales, y en la asesoría y acompañamiento que permita fortalecer la comunicación asertiva y adecuada por parte de los funcionarios de la Entidad en sus pronunciamientos externos.</t>
  </si>
  <si>
    <t>Apoyar a la Subdirección de Transporte de la Dirección de Infraestructura y Energía Sostenible DIES del DNP, en las actividades asociadas a la formulación de una política intermodal de transporte del orden nacional y una política de transporte ferroviario, de transporte y servicios, y la identificación de las necesidades de inversión y fuentes de financiación para las políticas, planes, programas y proyectos referente a las inversiones para el sector transporte.</t>
  </si>
  <si>
    <t>Apoyar a la Dirección de Inversiones y Finanzas Públicas en las tareas de análisis, mantenimiento y operación, en los sistemas administrados por la entidad.</t>
  </si>
  <si>
    <t>Apoyar técnicamente a la Dirección de Seguimiento y Evaluación de Políticas Públicas (DSEPP) del DNP en las tareas relacionadas con el seguimiento a los Acuerdos Estratégicos para el Desarrollo de los Territorios – Contratos Plan y el procesamiento de información de carácter territorial.</t>
  </si>
  <si>
    <t>Apoyar a la Oficina Asesora Jurídica del DNP en los asuntos administrativos e institucionales de su competencia y brindar la asistencia que sea requerida en cumplimiento de las funciones de dicha dependencia.</t>
  </si>
  <si>
    <t>Apoyar a la Dirección de Inversiones y Finanzas Públicas en las actividades de mantenimiento, operación, integración y manejo de información del ciclo de la inversión pública y de los sistemas de inversión pública administrados por la entidad.</t>
  </si>
  <si>
    <t>Apoyar la Dirección de Infraestructura y Energía Sostenible- DIES del DNP en la elaboración de insumos para la formulación, seguimiento y ejecución de planes, programas, estudios y proyectos del sector minero energético con énfasis en el fortalecimiento de los mecanismos de aproximación social, así como prevención y resolución de conflictos ambientales</t>
  </si>
  <si>
    <t>Apoyar a la Oficina Asesora Jurídica del DNP en las diferentes actividades y asuntos institucionales que sean de su competencia y en el ejercicio de la defensa y representación judicial, administrativa y extrajudicial de este Departamento Administrativo y del Fondo Nacional de Regalías en Liquidación.</t>
  </si>
  <si>
    <t>Apoyar a la Oficina Asesora Jurídica y a la Subdirección General Sectorial del DNP en los asuntos institucionales en el marco de sus respectivas competencias y apoyar jurídicamente las actividades relacionadas con el fortalecimiento de la planeación y coordinación de las políticas públicas sectoriales de largo plazo.</t>
  </si>
  <si>
    <t>Apoyar a la Dirección de Desarrollo Urbano (DDU) del DNP en la elaboración de insumos que contribuyan con la identificación de las principales características y problemas de los centros de las ciudades en el país, y estructurar estrategias orientadas a su fortalecimiento y recuperación.</t>
  </si>
  <si>
    <t xml:space="preserve">Apoyar a la Oficina Asesora Jurídica y a la Subdirección General Territorial del DNP en los asuntos institucionales en el marco de sus respectivas competencias y apoyar jurídicamente las actividades relacionadas con el fortalecimiento de la planeación y coordinación de las políticas públicas territoriales y nacionales. </t>
  </si>
  <si>
    <t>Apoyar al Departamento Nacional de Planeación (DNP) en la articulación de las actividades técnicas relacionadas con el proceso de seguimiento de los documentos presentados al CONPES.</t>
  </si>
  <si>
    <t>Apoyar a la Subdirección de Gestión y Desarrollo del Talento Humano, en las actividades relacionadas con el proceso de liquidación de factores salariales, prestacionales y pensionales, y en las actividades asociadas con el proceso de dotación para los funcionarios del DNP, conforme a la normativa aplicable.</t>
  </si>
  <si>
    <t>Apoyar a la Dirección de Justicia, Seguridad y Gobierno (DJSG) del DNP en la revisión y seguimiento de los compromisos contractuales asumidos por la Dirección, la estructuración de mecanismos de participación público-privada para los sectores justicia, seguridad y gobierno y en la ejecución de las iniciativas estratégicas de sus dependencias.</t>
  </si>
  <si>
    <t>Apoyar a la Dirección de Desarrollo Social (DDS) del DNP en el seguimiento del avance del Plan Decenal de Salud Pública en el marco de la Comisión Intersectorial de Salud Pública, y en la elaboración de documentos de política relacionados con salud mental, convivencia y prevención del consumo de sustancias psicoactivas.</t>
  </si>
  <si>
    <t xml:space="preserve">Apoyar a la Dirección General del DNP en las actividades relacionadas con la implementación de herramientas analíticas propias de la Dirección y en la consolidación de documentos y estudios de interés público.  </t>
  </si>
  <si>
    <t>Apoyar a la Dirección General (DG) del DNP en el seguimiento a las iniciativas legislativas relacionadas con herramientas para la construcción de paz y en la articulación de actores vinculados en la formulación y consolidación del PND 2018-2022.</t>
  </si>
  <si>
    <t>Apoyar técnicamente a la Dirección de Seguimiento y Evaluación de Políticas Públicas –DSEPP– del DNP en la definición y validación de los elementos cualitativos requeridos en las fases de estructuración y ejecución de las evaluaciones de la Agenda de Evaluaciones de los años 2017, 2018 y 2019, así como apoyar en la elaboración de los mapas de evidencia.</t>
  </si>
  <si>
    <t>Apoyar a la Dirección General (DG) del DNP en el fortalecimiento de su relación con las entidades territoriales y en la articulación con actores vinculados en la formulación y consolidación del PND 2018-2022.</t>
  </si>
  <si>
    <t>Apoyar al Grupo de Comunicaciones y Relaciones Públicas del DNP en la redacción y producción de contenidos periodísticos para dar a conocer en medios de comunicación las iniciativas e investigaciones de la Entidad.</t>
  </si>
  <si>
    <t>Apoyar a la Dirección de Inversiones y Finanzas Publicas (DIFP) del DNP en las tareas de mantenimiento y operación de los sistemas de inversión pública, así como en las actividades relacionadas con el análisis, mantenimiento del código fuente y el control de cambios e implantación de mejoras sobre los sistemas administrados por la dependencia.</t>
  </si>
  <si>
    <t xml:space="preserve">Apoyar a la Dirección de Justicia, Seguridad y Gobierno (DJSG) del DNP en las actividades necesarias para el análisis, revisión y seguimiento de las políticas de eficiencia administrativa en el sector justicia y las demás actividades propias de la Dirección.  </t>
  </si>
  <si>
    <t>Apoyar a la Dirección de Desarrollo Urbano (DDU) del DNP en las actividades requeridas para el seguimiento y evaluación de las políticas de vivienda enmarcadas en la estrategia de “Ciudades Amables y Sostenibles para la Equidad”.</t>
  </si>
  <si>
    <t>Apoyar a la Dirección de Desarrollo Urbano (DDU) del DNP en la elaboración de modelos e indicadores numéricos y cuantitativos del impacto de las políticas sectoriales y realizar la implementación seguimiento y actualización del índice para evaluar el desempeño de los Planes departamentales para el manejo empresarial de los servicios de agua y saneamiento (PDA).</t>
  </si>
  <si>
    <t>Apoyar técnicamente a la Dirección de Seguimiento y Evaluación de Políticas Públicas (DSEPP) del DNP en las actividades asociadas con el desarrollo y análisis de estudios y evaluaciones internas de programas y políticas públicas</t>
  </si>
  <si>
    <t>Apoyar técnicamente a la Dirección de Seguimiento y Evaluación de Políticas Públicas (DSEPP) del DNP en las actividades asociadas con el proceso de seguimiento de la batería de indicadores del Plan Nacional de Desarrollo y en la generación de lineamientos para el desarrollo de ejercicios de seguimiento de políticas públicas.</t>
  </si>
  <si>
    <t>Apoyar a la DJSG del DNP en la generación de insumos para el apoyo a la gestión territorial y al fortalecimiento de los sistemas de información relacionados con la seguridad y la convivencia ciudadana.</t>
  </si>
  <si>
    <t>Apoyar a la Dirección de Ambiente y Desarrollo Sostenible (DADS) del Departamento Nacional de Planeación en la elaboración de documentos técnicos, el seguimiento de políticas, planes, programas y proyectos en materia de gestión del riesgo y cambio climático y los compromisos adquiridos con la Banca Multilateral frente a la gestión del riesgo de desastres, y en las demás actividades propias de la Dirección.</t>
  </si>
  <si>
    <t>Apoyar al Grupo de Comunicaciones y Relaciones Públicas en la conceptualización, implementación y seguimiento de la estrategia de comunicación interna, y en los temas de planeación y calidad del área, y de transparencia de la Entidad.</t>
  </si>
  <si>
    <t>Apoyar a la Dirección General (DG) del DNP en el seguimiento y consolidación de información de cooperación internacional del DNP y en la elaboración de documentos relacionados con asuntos de la OECD e inversión social privada.</t>
  </si>
  <si>
    <t>Apoyar a la Dirección de Inversiones y Finanzas Públicas (DIFP) del DNP, en las actividades de planeación y estructuración de las operaciones de crédito externo para la Inversión de la Nación y sus garantizadas con la banca multilateral y bilateral.</t>
  </si>
  <si>
    <t xml:space="preserve">Apoyar a la Dirección de Desarrollo Social (DDS) del DNP en el manejo de bases de datos para la generación de indicadores y estadísticas como insumo para la construcción de informes y documentos de análisis del Sector Salud, primera infancia, infancia y adolescencia.  </t>
  </si>
  <si>
    <t>Apoyar a la Dirección de Innovación y Desarrollo Empresarial en los procesos de aplicación de metodologías de investigación social en iniciativas de innovación pública para el desarrollo de políticas, programas y/o servicios públicos</t>
  </si>
  <si>
    <t>Apoyar al Departamento Nacional de Planeación (DNP), en la elaboración y consolidación de los insumos de carácter técnico que sean requeridos por el Programa Nacional de Servicio al Ciudadano (PNSC), dentro del proceso de optimización para la prestación de servicios al ciudadano en los Centros Nacionales de Atención de Fronteras (CENAF) y Centros Binacionales de Atención en Frontera (CEBAF) y pasos de frontera.</t>
  </si>
  <si>
    <t>Apoyar al Departamento Nacional de Planeación (DNP), en las actividades de estructuración, promoción, interlocución y difusión de estrategias, planes y proyectos en el marco de las líneas de acción del Programa Nacional de Servicio al Ciudadano – PNSC, en especial las relacionadas con la estrategia de lenguaje claro</t>
  </si>
  <si>
    <t>Apoyar a la Dirección de Innovación y Desarrollo Empresarial (DIDE) del DNP, en la formulación de políticas, programas, proyectos y estrategias que permitan avanzar en la consolidación del sector turismo, así como en la elaboración de instrumentos y estrategias que promuevan el desarrollo productivo del sector servicios</t>
  </si>
  <si>
    <t>Apoyar técnica y jurídicamente a la Subdirección General Sectorial (SGS) del Departamento Nacional de Planeación (DNP) en las actividades relacionadas con la implementación de las políticas derivadas del proyecto Fortalecimiento de la Planeación Estratégica Sectorial de Largo Plazo.</t>
  </si>
  <si>
    <t>Apoyar a la Dirección de Desarrollo Urbano (DDU) del DNP en la elaboración de instrumentos de mejoramiento de la plataforma tecnológica del observatorio del sistema de ciudades y la estructuración de un modelo de subsidios</t>
  </si>
  <si>
    <t>Apoyar a la Dirección de Innovación y Desarrollo Empresarial en el desarrollo de actividades que contribuyan al correcto seguimiento de la implementación de la política de desarrollo productivo, y en actividades asociadas con la elaboración de instrumentos de política orientados a incrementar la productividad de las empresas colombianas.</t>
  </si>
  <si>
    <t>Apoyar jurídicamente a la Subdirección General Sectorial (SGS) del Departamento Nacional de Planeación (DNP), en el análisis de las políticas, programas, proyectos, documentos y demás temas de su competencia.</t>
  </si>
  <si>
    <t>Apoyar en las actividades de revisión y recopilación de información en temas estratégicos sectoriales que le sean asignados, así como en la elaboración de presentaciones, informes, cartillas y demás piezas comunicativas que requiera la Subdirección General Sectorial (SGS) para el posicionamiento de las temáticas sectoriales en la agenda pública nacional.</t>
  </si>
  <si>
    <t>Apoyar a la Dirección de Descentralización y Desarrollo Regional (DDDR) del DNP en la recopilación y procesamiento de información para el desarrollo y seguimiento de los procesos de asociatividad, ordenamiento y desarrollo territorial, según los lineamientos definidos en el Plan Nacional de Desarrollo (PND).</t>
  </si>
  <si>
    <t xml:space="preserve">Brindar apoyo técnico a la Dirección de Desarrollo Social (DDS) del DNP en las actividades de capacitación y soporte técnico requeridas por las entidades territoriales, para garantizar la operación con calidad del Sisbén III y el operativo de capacitación y recolección de la información del barrido Sisbén IV.    </t>
  </si>
  <si>
    <t>Apoyar a la Subdirección General Sectorial (SGS) en la aplicación y desarrollo de las metodologías de Análisis de Costo Beneficio y Costo Efectividad, en el desarrollo de planes, programas, proyectos, investigaciones y estudios técnicos a cargo de ella.</t>
  </si>
  <si>
    <t>Apoyar técnicamente a la Dirección de Seguimiento y Evaluación de Políticas Públicas (DSEPP) del DNP en la coordinación de las actividades asociadas con el desarrollo y análisis de estudios y evaluaciones internas de programas y políticas públicas.</t>
  </si>
  <si>
    <t>Apoyar al Departamento Nacional de Planeación (DNP), en la estructuración de estrategias y lineamientos técnicos que permitan a las entidades de la Administración Pública la implementación de la Política Nacional de Servicio al Ciudadano, en articulación con entidades líderes de las políticas de desarrollo administrativo.</t>
  </si>
  <si>
    <t>Apoyar técnicamente a la Dirección de Desarrollo Social (DDS) del DNP en el acompañamiento y seguimiento de las políticas públicas, estrategias, programas y proyectos dirigidos a la primera infancia, infancia, adolescencia y fortalecimiento familiar, en el marco de las diferentes instancias intersectoriales relacionadas con el reconocimiento, garantía, prevención de la vulneración y restablecimiento de los derechos de esta población.</t>
  </si>
  <si>
    <t>Apoyar a la Dirección de Ambiente y Desarrollo Sostenible (DADS) del Departamento Nacional de Planeación en el análisis económico de la información relacionada con gestión ambiental, gestión del riesgo de desastres y cambio climático, y en las demás actividades propias de la Dirección.</t>
  </si>
  <si>
    <t>Apoyar a la Dirección de Descentralización y Desarrollo Regional (DDDR) en las actividades necesarias para la elaboración de insumos tendientes a la reglamentación de los esquemas asociativos territoriales en el marco de la normatividad aplicable sobre el tema, en la articulación del proceso que permita la continuidad de la asistencia técnica a los esquemas asociativos existentes y en proceso de conformación.</t>
  </si>
  <si>
    <t>Apoyar al Departamento Nacional de Planeación (DNP) en el desarrollo de actividades relacionadas con la implementación de los centros Integrados de Servicios (CIS), de acuerdo con los lineamientos de la Política Nacional de Eficiencia Administrativa al servicio del ciudadano.</t>
  </si>
  <si>
    <t>Apoyar al Departamento Nacional de Planeación DNP, en la elaboración y consolidación de los insumos de carácter jurídico, en especial en materia contractual, que sean requeridos por el Programa en el marco de la Política de Eficiencia Administrativa al Servicio del Ciudadano, teniendo en cuenta las diferentes modalidades de contratación y su fuente de financiación, así como, en el seguimiento a la ejecución contractual del PNSC.</t>
  </si>
  <si>
    <t>Apoyar al Departamento Nacional de Planeación (DNP), en la estructuración del componente tecnológico de cada una de las líneas estratégicas del Programa Nacional de Servicio al Ciudadano.</t>
  </si>
  <si>
    <t>Apoyar a la Dirección de Inversiones y Finanzas Públicas (DIFP) en la definición de instrumentos metodológicos, requerimientos, pruebas, asistencia técnica, operación de los sistemas de información y en el soporte a los procesos de planeación y seguimiento de la Dirección.</t>
  </si>
  <si>
    <t>Apoyar técnicamente a la Dirección de Desarrollo Social (DDS) del DNP en la realización de documentos de análisis relacionados con el proceso de transición del Sisbén III al Sisbén IV, así como con los análisis de población y demográficos necesarios para la toma de decisiones de política pública.</t>
  </si>
  <si>
    <t>Apoyar al Grupo de Proyectos Especiales  (GPE) del DNP en la elaboración de insumos para el desarrollo y articulación de los instrumentos de seguimiento y evaluación de las acciones para la construcción de paz y la política de construcción de paz.</t>
  </si>
  <si>
    <t>Apoyar técnicamente a la Dirección de Descentralización y Desarrollo Regional (DDDR) del DNP en las actividades relacionadas con el desarrollo e implementación de estrategias para fortalecer la descentralización fiscal, en concordancia con el ordenamiento territorial, el uso, tenencia del suelo, la evaluación a la gestión fiscal y financiera para el apoyo en propuestas normativas que promuevan fortalecimiento de estas estrategias.</t>
  </si>
  <si>
    <t xml:space="preserve">Apoyar a la Dirección de Descentralización y Desarrollo Regional (DDDR) del DNP en la elaboración de insumos para las actividades relacionadas con la propuesta de regionalización del Plan Nacional de Desarrollo (PND) 2018-2022 y la Política General de Ordenamiento Territorial (PGOT), el seguimiento y evaluación a los esquemas asociativos territoriales. </t>
  </si>
  <si>
    <t>Apoyar a la Dirección de Descentralización y Desarrollo Regional (DDDR) en la articulación, seguimiento y análisis cualitativo de las acciones de fortalecimiento de capacidades territoriales que se desarrollen a través del Portal Territorial de Colombia, las Comunidades de Práctica y la asistencia técnica brindada a las entidades territoriales que hagan parte de la estrategia de llegada a territorio del DNP.</t>
  </si>
  <si>
    <t xml:space="preserve">Apoyar a la Dirección de Descentralización y Desarrollo Regional (DDDR) del DNP en el seguimiento y evaluación del cumplimiento de los compromisos establecidos en el Plan Nacional de Desarrollo (PND) en materia de grupos étnicos, en la formulación de recomendaciones en esta materia para el PND 2018 - 2022, en la asistencia técnica a grupos étnicos y en la evaluación de los requisitos de la administración directa del Sistema General de Participaciones para Resguardos Indígenas (AESGPRI).
</t>
  </si>
  <si>
    <t>Apoyar a la Dirección de Descentralización y Desarrollo Regional (DDDR) en la evaluación de avances en el "cierre de brechas" y en el avance del cumplimiento a metas de los planes de desarrollo territoriales.</t>
  </si>
  <si>
    <t>Apoyar al grupo de Comunicaciones y Relaciones Públicas del DNP, en la administración de contenidos y actualización constante de la Página Web (versión tradicional y móvil), y en la creación de estrategias para el fortalecimiento de la Entidad a través de esta plataforma.</t>
  </si>
  <si>
    <t>Apoyar jurídicamente a la Subdirección Financiera del DNP en los asuntos presupuestales que atiende la dependencia.</t>
  </si>
  <si>
    <t>Apoyar técnicamente a la Dirección de Seguimiento y Evaluación de Políticas Públicas (DSEPP) del DNP en el análisis y difusión de insumos de política pública para  asistir los procesos de evaluación y seguimiento del Sistema de Evaluación y Gestión de Resultados (Sinergia) y en las actividades de la Encuesta de Percepción Ciudadana al Plan Nacional de Desarrollo.</t>
  </si>
  <si>
    <t>Apoyar al Departamento Nacional de Planeación (DNP), en la realización de actividades asociadas a la medición, seguimiento, evaluación y divulgación de instrumentos técnicos de medición de la Política Nacional de Servicio al Ciudadano.</t>
  </si>
  <si>
    <t>Apoyar a la Dirección de Estudios Económicos (DEE) del DNP en la elaboración de bases de datos y en la construcción de indicadores relacionados con el desempeño del comercio exterior, que permitan un seguimiento de la balanza comercial de Colombia.</t>
  </si>
  <si>
    <t>Apoyar a la Dirección de Estudios Económicos (DEE) del DNP en la elaboración de análisis cualitativos y cuantitativos relacionados con el comportamiento de la productividad en los sectores de la economía colombiana.</t>
  </si>
  <si>
    <t xml:space="preserve">Apoyar a la Dirección de Estudios Económicos (DEE) del DNP en la elaboración de una base de datos que contenga insumos necesarios para la actualización de los indicadores “razón precio cuenta”, en los sectores más representativos de la economía en Colombia.   </t>
  </si>
  <si>
    <t>Apoyar a la Dirección de Estudios Económicos (DEE) del DNP en la revisión y actualización de modelos de pronóstico del sector de la construcción en Colombia, con base en los censos de construcción y vivienda y demás variables financieras.</t>
  </si>
  <si>
    <t xml:space="preserve">Apoyar a la Dirección de Descentralización y Desarrollo Regional (DDDR) del DNP en las actividades de asistencia técnica para la construcción de ejercicios de planeación regional prospectiva, los procesos de ordenamiento territorial del nivel departamental, la elaboración de insumos para las actividades relacionadas con la Política General de Ordenamiento Territorial (PGOT), y en el apoyo con la gestión y orientación recursos de cooperación internacional, para el fortalecimiento en materia de ordenamiento territorial.
</t>
  </si>
  <si>
    <t>Apoyar al Departamento Nacional de Planeación (DNP), en la elaboración y consolidación de insumos de carácter técnico en el marco de la estrategia de Ferias Nacionales de Servicio al Ciudadano (FNSC).</t>
  </si>
  <si>
    <t>Apoyar a la Dirección General (DG) del DNP en la articulación de las actividades logísticas y operativas de enlace con el Congreso de la Republica y demás eventos a los que asista la Dirección General y en la articulación con actores vinculados en la formulación y consolidación del PND 2018-2022.</t>
  </si>
  <si>
    <t>Prestar asesoría jurídica altamente especializada a la Oficina Asesora Jurídica (OAJ) del DNP sobre asuntos institucionales que sean requeridos, así como en el ejercicio de la defensa y representación judicial, administrativa y extrajudicial en los procesos de alto impacto para el DNP</t>
  </si>
  <si>
    <t>Apoyar al Grupo de Tesorería de la Subdirección Financiera del DNP en la preparación de la información requerida por la Dirección de Impuestos y Aduanas Nacionales (DIAN) y la Secretaría de Hacienda Distrital (SHD), y brindar apoyo en las jornadas de pagos establecidas por la entidad.</t>
  </si>
  <si>
    <t>Apoyar al Grupo de Proyectos Especiales (GPE) del DNP en la elaboración de insumos técnicos para la implementación y seguimiento de medidas orientadas hacia la reconciliación y su articulación con la implementación territorial con la política de construcción de paz.</t>
  </si>
  <si>
    <t>Apoyar al Grupo de Proyectos Especiales (GPE) del DNP en la construcción e implementación de herramientas de medición de la  situación de vulnerabilidad de la población desplazada por la violencia y demás instrumentos de medición.</t>
  </si>
  <si>
    <t>Apoyar a la Dirección General (DG) del DNP en la articulación con el sector privado e instituciones académicas en el marco de los compromisos internacionales de la Entidad y los temas estratégicos de competencia de la Dirección.</t>
  </si>
  <si>
    <t>Apoyar a la Oficina de Tecnologías y Sistemas de Información del DNP, en el desarrollo de las actividades asociadas con la implementación de la Estrategia de Gobierno en Línea (Gobierno Digital).</t>
  </si>
  <si>
    <t>Apoyar a la Dirección de Estudios Económicos (DEE) del DNP en la elaboración de perfiles sectoriales que le permitan describir cadenas de valor del sector industrial colombiano.</t>
  </si>
  <si>
    <t>Apoyar a la Dirección de Seguimiento y Evaluación de Políticas Públicas (DSEPP) del DNP, en el desarrollo, implementación, difusión, y uso de evaluaciones de políticas públicas a partir del uso de metodologías innovadoras de evaluación como las metodologías experimentales y enfoque comportamental, y la implementación de mapas de evidencia.</t>
  </si>
  <si>
    <t>Apoyar a la Dirección de Estudios Económicos (DEE) del DNP, en la elaboración de perfiles sectoriales que le permitan describir cadenas de valor del sector industrial colombiano.</t>
  </si>
  <si>
    <t>Apoyar al Departamento Nacional de Planeación (DNP) en las actividades asociadas a la planeación, estructuración, ejecución y seguimiento de la estrategia de Ferias Nacionales de Servicio al Ciudadano (FNSC).</t>
  </si>
  <si>
    <t>Apoyar al Programa Nacional del Servicio al Ciudadano del DNP, en la elaboración de piezas gráficas digitales asociadas a la descripción, promoción y divulgación de las estrategias, planes y proyectos del Programa Nacional de Servicio al Ciudadano.</t>
  </si>
  <si>
    <t>Apoyar al Departamento Nacional de Planeación DNP en la estructuración de insumos o instrumentos técnicos y jurídicos necesarios que permitan a las Entidades de la Administración Pública la implementación efectiva de la política Pública de Servicio al Ciudadano, en lo relacionado con los marcos normativos, pronunciamientos jurisprudenciales y conceptos asociados al tema de servicio al ciudadano.</t>
  </si>
  <si>
    <t>Apoyar a la Dirección de Descentralización y Desarrollo Regional (DDDR) del DNP en la puesta en marcha de la metodología de Comunidades de Práctica conformadas por mandatarios y funcionarios territoriales y en la elaboración de reportes cuantitativos de la llegada a territorio de la Entidad.</t>
  </si>
  <si>
    <t>Apoyar a la Dirección de Descentralización y Desarrollo Regional (DDDR) en la definición, especificación, construcción, mantenimiento, soporte e interoperación de la arquitectura física y lógica de las soluciones tecnológicas involucradas en los procesos de recolección, análisis de información, medición a la gestión territorial y difusión de información tanto en el ámbito ciudadano como gubernamental.</t>
  </si>
  <si>
    <t>Apoyar al Departamento Nacional de Planeación (DNP) en las actividades relacionadas con la implementación integral de la estrategia de los Centros Integrados de Servicios (CIS) en los municipios objeto de intervención.</t>
  </si>
  <si>
    <t>Apoyar al Departamento Nacional de Planeación (DNP), en las actividades relacionadas con la implementación integral de la estrategia de los Centros Integrados de Servicios (CIS) en los municipios objeto de intervención.</t>
  </si>
  <si>
    <t>Apoyar a la Dirección de Ambiente y Desarrollo Sostenible (DADS) del Departamento Nacional de Planeación en el desarrollo de acciones para fortalecer la gestión integral del recurso hídrico.</t>
  </si>
  <si>
    <t>Apoyar a la Dirección de Ambiente y Desarrollo Sostenible (DADS) del Departamento Nacional de Planeación en las actividades relacionadas con el seguimiento y análisis a la inversión pública en gestión del riesgo de desastres mediante la aplicación de la metodología de la DADS, y en el análisis de la información histórica de desastres e integración de la gestión del riesgo de desastres en la planificación del desarrollo.</t>
  </si>
  <si>
    <t>Apoyar a la Dirección de Justicia, Seguridad y Gobierno (DJSG) del DNP en el seguimiento y generación de insumos en materia de desarrollo del sector defensa, seguridad en fronteras, prevención del delito y la violencia y en las demás actividades propias de la Dirección.</t>
  </si>
  <si>
    <t>Apoyar a la Dirección de Ambiente y Desarrollo Sostenible (DADS) del Departamento Nacional de Planeación en la elaboración de insumos para la preparación y seguimiento de documentos de políticas, programas, planes y proyectos para el desarrollo sostenible del territorio marino, costero e insular de Colombia, y en las demás actividades propias de la Dirección.</t>
  </si>
  <si>
    <t>Apoyar a la Dirección de Descentralización y Desarrollo Regional (DDDR) en la definición, especificación, construcción, mantenimiento, soporte e interoperación de la arquitectura física y lógica de las soluciones tecnológicas a cargo de la dependencia.</t>
  </si>
  <si>
    <t>Apoyar a la Dirección de Ambiente y Desarrollo Sostenible (DADS) del Departamento Nacional de Planeación en la construcción, revisión y seguimiento de políticas, planes, programas y proyectos para la conservación de la biodiversidad terrestre y sus servicios ecosistémicos, con el fin de controlar la degradación ambiental del país, y en las demás actividades propias de la Dirección.</t>
  </si>
  <si>
    <t>Apoyar a la Dirección de Ambiente y Desarrollo Sostenible (DADS) del Departamento Nacional de Planeación en la generación de insumos técnicos tendientes a la construcción de políticas, planes, programas y proyectos relacionados con la restauración de la biodiversidad y el desarrollo de negocios verdes.</t>
  </si>
  <si>
    <t>Apoyar en la coordinación de las actividades relacionadas con la adecuación e integración de los componentes técnicos y funcionales para mantener la operación de los sistemas de inversión pública administrados por la DIFP.</t>
  </si>
  <si>
    <t xml:space="preserve">Brindar apoyo altamente especializado a la Dirección de Estudios Económicos (DEE) del DNP en el acompañamiento, seguimiento y generación de insumos, para la definición e implementación de políticas públicas, relacionadas con el Sistemas de Seguridad Social, tanto General de Pensiones como de Salud y Riesgos Profesionales y en la identificación de los aspectos determinantes para su desarrollo y sostenibilidad, dados sus riesgos fiscales.   </t>
  </si>
  <si>
    <t xml:space="preserve">Apoyar a la Dirección de Estudios Económicos (DEE) del DNP en la revisión y consolidación de la información que permita describir la normatividad vigente, evolución sectorial y ubicación regional de las zonas francas en el territorio colombiano.   </t>
  </si>
  <si>
    <t>Apoyar al Departamento Nacional de Planeación (DNP), en las actividades relacionadas con la implementación integral de la estrategia de los Centros Integrados de Servicios – CIS en los municipios objeto de intervención.</t>
  </si>
  <si>
    <t>Apoyar a la Dirección de Estudios Económicos (DEE) del DNP en la revisión, seguimiento y retroalimentación de las herramientas de la Dirección y en la actualización de las metodologías existentes.</t>
  </si>
  <si>
    <t>Apoyar la Dirección de Infraestructura y Energía Sostenible en el seguimiento a la ejecución de la estrategia de implementación del Plan Maestro de Transporte Intermodal y en la articulación sectorial y territorial para la definición, seguimiento a ejecución de las políticas, planes, programas y proyectos del sector Transporte en los que el DNP participa</t>
  </si>
  <si>
    <t>Apoyar a la Subdirección Financiera del DNP en la actualización de los procesos contables ajustados al nuevo marco normativo NICSP en el sistema de gestión de calidad y en aspectos tributarios, contables y de seguridad social.</t>
  </si>
  <si>
    <t>Apoyar a la Dirección de Innovación y Desarrollo Empresarial en actividades asociadas a la estructuración de bases de datos y a la realización de análisis basados en evidencia para la elaboración de insumos sobre productividad, comercio exterior y turismo.</t>
  </si>
  <si>
    <t>Apoyar al Departamento Nacional de Planeación (DNP) en las actividades de implementación de estrategias y lineamientos de Política Nacional de Servicio al Ciudadano que demanden las entidades de la Administración Pública.</t>
  </si>
  <si>
    <t>Apoyar al Departamento Nacional de Planeación (DNP), en las actividades que permitan mejorar la estrategia de fortalecimiento del talento humano en gestión de servicio al ciudadano en Entidades de la Administración Pública.</t>
  </si>
  <si>
    <t>Apoyar a la Oficina de Tecnologías y Sistemas de Información del DNP, en el desarrollo de las actividades asociadas con el Soporte, Despliegue y Cambios de Sistemas de Información (SISGESTION).</t>
  </si>
  <si>
    <t>Apoyar al Grupo de Proyectos Especiales (GPE) del DNP en la elaboración de documentos de política pública para la construcción de paz; y en actividades de articulación interna de la dependencia</t>
  </si>
  <si>
    <t>Prestar apoyo logístico para la coordinación, organización y realización de eventos, ferias y/o actividades relacionadas, dentro del marco de competencias del Departamento Nacional de Planeación.</t>
  </si>
  <si>
    <t>Apoyar al Departamento Nacional de Planeación (DNP), en la implementación de los elementos estratégicos y conceptuales definidos por el Programa Nacional de Servicio al Ciudadano – PNSC, en Centros Nacionales de Atención en Frontera (CENAF) y Centros Binacionales de Atención en Frontera (CEBAF) y pasos de frontera.</t>
  </si>
  <si>
    <t>Apoyar técnicamente a la Dirección de Seguimiento y Evaluación de Políticas Públicas (DSEPP) del DNP, en el desarrollo, documentación y sistematización de actividades transversales a los componentes del Sistema Nacional de Evaluación de Gestión y Resultados (Sinergia), que facilite la consolidación de herramientas útiles y buenas prácticas en materia de gestión pública.</t>
  </si>
  <si>
    <t>Apoyar técnicamente a la Dirección de Seguimiento y Evaluación de Políticas Públicas (DSEPP) del DNP en las actividades asociadas con el desarrollo y análisis de estudios y evaluaciones internas de programas y políticas públicas.</t>
  </si>
  <si>
    <t xml:space="preserve"> Apoyar técnicamente a la Dirección de Seguimiento y Evaluación de Políticas Públicas (DSEPP) del DNP en las actividades de implementación de buenas prácticas, en el seguimiento, evaluación y difusión de la información obtenida a partir de estos procesos, para generar insumos en materia de gestión pública, para el Sistema Nacional de Evaluación de Gestión y Resultados (Sinergia).</t>
  </si>
  <si>
    <t>Apoyar al Departamento Nacional de Planeación (DNP) en las actividades de articulación de los modelos de intervención que hagan parte de la línea estratégica de Integración de la Oferta Pública desarrollada por el Programa Nacional de Servicio al Ciudadano (PNSC).</t>
  </si>
  <si>
    <t>Apoyar técnicamente a la Dirección de Seguimiento y Evaluación y Políticas Públicas (DSEPP) y de otras dependencias del DNP, en el seguimiento al diseño de muestras estadísticas de las evaluaciones de la Agenda de los años  2017 y 2018.</t>
  </si>
  <si>
    <t>Apoyar al Grupo de Planeación (GP) del DNP en las actividades relacionadas con la implementación de acciones derivadas de la gestión del riesgo y el fortalecimiento del Sistema Integrado de Gestión (SIG) en el nivel de apoyo del modelo de operación por procesos.</t>
  </si>
  <si>
    <t>Apoyar al Grupo de Planeación (GP) del DNP en las actividades relacionadas con la implementación de acciones derivadas de la gestión del riesgo y el fortalecimiento del Sistema Integrado de Gestión (SIG), en los niveles estratégico y evaluación del modelo de operación por procesos</t>
  </si>
  <si>
    <t>Apoyar a la Dirección de Innovación y Desarrollo Empresarial (DIDE) las actividades relacionadas con la realización de proyectos de carácter estratégico, que demanden un componente de análisis computacional de información posibles oportunidades de mejora e innovación mediante el uso de fuentes de información estructurada y no estructurada</t>
  </si>
  <si>
    <t>Apoyar a la Dirección de Innovación y Desarrollo Empresarial en las actividades relacionadas con la definición y desarrollo de estrategias y lineamientos para la gestión de proyectos de innovación pública.</t>
  </si>
  <si>
    <t>Apoyar a la Dirección de Justicia, Seguridad y Gobierno (DJSG) del DNP en la elaboración de los insumos necesarios para la gestión de procesos y políticas de interoperabilidad y eficiencia en el sector justicia.</t>
  </si>
  <si>
    <t xml:space="preserve">Apoyar a la Dirección General (DG) del DNP en las actividades relacionadas con la implementación de herramientas analíticas propias de la Dirección y en la consolidación y análisis de información para este fin.  </t>
  </si>
  <si>
    <t>Apoyar a la Dirección de Justicia, Seguridad y Gobierno (DJSG) del DNP en el análisis y seguimiento en materia de seguridad y convivencia ciudadana para la orientación estratégica de políticas públicas relacionadas.</t>
  </si>
  <si>
    <t>Apoyar a la Dirección de Justicia, Seguridad y Gobierno (DJSG) del DNP en las etapas del ciclo de política relacionadas con los asuntos de fortalecimiento de la democracia y participación electoral y en las demás actividades propias de la Dirección.</t>
  </si>
  <si>
    <t xml:space="preserve">Apoyar a la Dirección de Desarrollo Urbano (DDU) del DNP en el desarrollo y seguimiento de las Políticas de Agua Potable y Saneamiento Básico en zona urbana y rural y en la propuesta de estrategias en este sector para el Plan Nacional de Desarrollo (PND). </t>
  </si>
  <si>
    <t>Apoyar a la Dirección de Justicia, Seguridad y Gobierno (DJSG) del DNP en el seguimiento al Plan Decenal de Justicia, en el acompañamiento en la implementación de la territorialización de las políticas públicas de acceso a la justicia y en las demás actividades propias de la Dirección.</t>
  </si>
  <si>
    <t>Apoyar a la Dirección de Justicia, Seguridad y Gobierno (DJSG) del DNP en la revisión, seguimiento e implementación de la estrategia de divulgación de la DJSG al interior de la entidad y con los sectores a su cargo y en la generación de los espacios para la Interlocución Constructiva (EPIC) en las las diferentes dependencias de la Dirección.</t>
  </si>
  <si>
    <t>Apoyar a la Dirección de Justicia, Seguridad y Gobierno (DJSG) del DNP en el desarrollo estratégico y operativo de las actividades necesarias para la articulación y seguimiento a los procesos de justicia restaurativa, la Política Criminal, Penitenciaria y Carcelaria y en las demás actividades propias de la Dirección.</t>
  </si>
  <si>
    <t>Apoyar a la Dirección de Justicia, Seguridad y Gobierno (DJSG) del DNP en las etapas del ciclo de política relacionadas con los asuntos de política exterior y migratoria y actividades propias de la Dirección.</t>
  </si>
  <si>
    <t>Apoyar a la Dirección de Justicia, Seguridad y Gobierno (DJSG) del DNP en la revisión, articulación y ejecución de las iniciativas estratégicas de sus dependencias en materia de seguridad y defensa, justicia y democracia en el marco del PND.</t>
  </si>
  <si>
    <t>Brindar apoyo técnico a la Dirección de Desarrollo Social (DDS) del DNP en las actividades que permitan garantizar la oportunidad, calidad y consistencia de la información recibida del Sisbén III y Sisbén IV.</t>
  </si>
  <si>
    <t>Apoyar a la Dirección de Justicia, Seguridad y Gobierno (DJSG) del DNP en las etapas del ciclo de política relacionadas con los asuntos de transparencia y lucha contra la corrupción y en las demás actividades propias de la Dirección.</t>
  </si>
  <si>
    <t>Apoyar a la Dirección de Ambiente y Desarrollo Sostenible (DADS) del Departamento Nacional de Planeación en las actividades relacionadas con la preparación de información y seguimiento de los asuntos referidos a las finanzas del clima.</t>
  </si>
  <si>
    <t>Apoyar a la Subdirección de Gestión y Desarrollo del Talento Humano del DNP en las actividades asociadas a la definición e implementación de planes, proyectos y programas orientados al desarrollo integral del personal de la Entidad, que contribuyan al posicionamiento estratégico de la gestión de Talento Humano de la entidad.</t>
  </si>
  <si>
    <t>Apoyar a la Dirección de Innovación y Desarrollo Empresarial del Departamento Nacional de Planeación en las actividades relacionadas con el estudio, la propuesta y la apreciación de políticas, programas e iniciativas asociadas a la formalización, la regulación en el sector comercio y al financiamiento empresarial.</t>
  </si>
  <si>
    <t>Apoyar al Grupo de Comunicaciones y Relaciones Públicas del DNP en la construcción y medición de efectividad de la estrategia digital de la Entidad, y en la conceptualización de los mensajes institucionales a divulgar en las diferentes plataformas.</t>
  </si>
  <si>
    <t>Apoyar a la Dirección de Justicia, Seguridad y Gobierno (DJSG) del DNP en las actividades necesarias para la generación de información que promueva la eficacia y eficiencia en las políticas de acceso a la justicia y en el seguimiento de asuntos relacionados con la producción de estadísticas del Sistema de Justicia.</t>
  </si>
  <si>
    <t>Apoyar a la Dirección de Inversiones y Finanzas Públicas (DIFP) en la definición e implementación de estrategias que permitan mejorar la calidad de la Inversión Pública</t>
  </si>
  <si>
    <t xml:space="preserve">Apoyar a la Dirección de Justicia, Seguridad y Gobierno (DJSG) del DNP en el marco de la estrategia de territorialización de la justicia generando insumos relacionados con métodos de resolución de conflictos, en especial para las zonas de posconflicto y en las demás actividades propias de la Dirección.  </t>
  </si>
  <si>
    <t xml:space="preserve"> Apoyar a la Subdirección Administrativa del Departamento Nacional de Planeación (DNP) en el desarrollo de las actividades relacionadas con la gestión ambiental de la entidad, en el marco del sistema de gestión de la entidad.</t>
  </si>
  <si>
    <t>Apoyar a la Dirección de Innovación y Desarrollo Empresarial del DNP en actividades relacionadas con la conducción de la política de comercio exterior y de la promoción de inversión nacional y extranjera.</t>
  </si>
  <si>
    <t>Apoyar al Departamento Nacional de Planeación (DNP) en la estructuración del componente arquitectónico de los modelos de intervención que forman parte de la Línea Estratégica de Integración de la Oferta Pública.</t>
  </si>
  <si>
    <t>Apoyar a la Dirección de Justicia, Seguridad y Gobierno (DJSG) en la generación de insumos y análisis de información de los fenómenos criminológicos que afectan la seguridad y la convivencia ciudadana y realizar el acompañamiento en los temas que jurídicamente requiera las areas que conforman la DJSG.</t>
  </si>
  <si>
    <t>Apoyar técnicamente a la Dirección de Seguimiento y Evaluación de Políticas Públicas – DSEPP del DNP, en la elaboración de insumos para la implementación, desarrollo y difusión de los mapas de evidencia solicitados por las áreas.</t>
  </si>
  <si>
    <t>Apoyar al Departamento Nacional de Planeación, (DNP) en la articulación de actividades de los componentes de la línea estratégica de Innovación y Medición desarrollada por el Programa Nacional de Servicio al Ciudadano (PNSC).</t>
  </si>
  <si>
    <t>Apoyar a la Dirección de Justicia, Seguridad y Gobierno (DJSG) del DNP en la generación de insumos y análisis de información para la construcción de una estrategia contra la extracción ilícita de yacimientos mineros y en la sistematización de variables de seguridad.</t>
  </si>
  <si>
    <t>Apoyar a la Dirección de Estudios Económicos (DEE) del DNP en la revisión y actualización de modelos de pronóstico del sector financiero en Colombia, con base en el seguimiento de las variables del sector.</t>
  </si>
  <si>
    <t xml:space="preserve">Apoyar a la Dirección de Descentralización y Desarrollo Regional (DDDR) del DNP en la gestión de la información necesaria para la elaboración de los insumos requeridos en la construcción de los productos estratégicos relacionados con grupos étnicos. </t>
  </si>
  <si>
    <t>Apoyar a la Dirección de Ambiente y Desarrollo Sostenible (DADS) del Departamento Nacional de Planeación en la coordinación y seguimiento de las acciones en materia de gestión integral del recurso hídrico, gestión ambiental sectorial y salud ambiental; y en la generación de insumos para la construcción de la Política de Crecimiento Verde y su incorporación en el Plan Nacional de Desarrollo.</t>
  </si>
  <si>
    <t>Apoyar a la Dirección de Ambiente y Desarrollo Sostenible (DADS) del Departamento Nacional de Planeación en la preparación y seguimiento de políticas, planes, programas, proyectos y estrategias relacionadas con la gestión integral del recurso hídrico, el crecimiento verde y su incorporación en el Plan Nacional de Desarrollo.</t>
  </si>
  <si>
    <t>Apoyar a la Dirección de Ambiente y Desarrollo Sostenible (DADS) del Departamento Nacional de Planeación en la coordinación y el seguimiento de las acciones desarrolladas en materia de gestión del riesgo de desastres, en la participación y orientación técnica ante el Sistema Nacional para la Gestión del Riesgo de Desastres y el Fondo Adaptación, y en las demás actividades propias de la Dirección.</t>
  </si>
  <si>
    <t>Apoyar a la Dirección de Estudios Económicos (DEE) del DNP en las actividades relacionadas con planeación, control a la gestión (Calidad y Control Interno) y auditorias que sean requeridas por las instancias y entidades correspondientes.</t>
  </si>
  <si>
    <t>Apoyar a la Dirección de Descentralización y Desarrollo Regional (DDDR) del DNP en las actividades relacionadas con la estructuración de estrategias que permitan realizar seguimiento a los proyectos de inversión ejecutados con los recursos del Sistema General de Participaciones (SGP) y mediciones a los indicadores de resultados de los sectores financiados por esta fuente en la asignación del Propósito General.</t>
  </si>
  <si>
    <t>Apoyar a la Dirección de Descentralización y Desarrollo Regional (DDDR) del DNP en la generación de insumos y la articulación con las direcciones técnicas del DNP, para la inclusión del enfoque territorial en la formulación del Plan Nacional de Desarrollo (PND) 2018-2022 y en la elaboración de instrumentos de planificación territorial diferenciados.</t>
  </si>
  <si>
    <t xml:space="preserve">Brindar apoyo altamente especializado a la Dirección de Estudios Económicos (DEE) del DNP en la elaboración de indicadores y propuestas de análisis que le permitan conocer y entender las condiciones que determinan la productividad agrícola para diferentes productos.   </t>
  </si>
  <si>
    <t>Apoyar técnicamente a la Dirección de Seguimiento y Evaluación de Políticas Públicas del DNP, en las actividades asociadas al proceso de seguimiento a la implementación y construcción de instrumentos de paz y en las iniciativas adicionales del Gobierno Nacional tales como políticas, planes, programas, proyectos y recursos para el posconflicto.</t>
  </si>
  <si>
    <t xml:space="preserve">Brindar apoyo altamente especializado a la Dirección de Estudios Económicos (DEE) del DNP en la elaboración de indicadores y propuestas que sirvan como insumo para analizar el mercado laboral de los cotizantes al sistema pensional, que permitan evaluar diferentes alternativas y mejorar la sostenibilidad y equidad del Sistema General de Pensiones.   </t>
  </si>
  <si>
    <t xml:space="preserve">Apoyar a la Dirección de Descentralización y Desarrollo Regional (DDDR) del DNP en las actividades relacionadas con el fortalecimiento del Portal Territorial de Colombia, la generación de herramientas para la estrategia de llegada a territorio, así como, la implementación del sistema de seguimiento para dicha estrategia.  </t>
  </si>
  <si>
    <t>Apoyar a la Secretaría General del DNP en todas las actividades inherentes a la atención integral al Ciudadano.</t>
  </si>
  <si>
    <t>Apoyar al Grupo de Planeación (GP) del DNP en las actividades relacionadas con la implementación de acciones derivadas de la gestión del riesgo y el fortalecimiento del Sistema Integrado de Gestión (SIG) en los niveles misionales y de apoyo del modelo de operación por procesos.</t>
  </si>
  <si>
    <t>Apoyar al Grupo de Comunicaciones y Relaciones Públicas del DNP en la documentación y edición fotográfica y audiovisual, de los momentos y escenarios que se requieran para el cubrimiento de los temas de la Entidad.</t>
  </si>
  <si>
    <t xml:space="preserve">Apoyar a la Subdirección General Territorial (SGT) en la elaboración de documentos e insumos técnicos que orienten la puesta en marcha de las intervenciones y estrategias territoriales, que realice el Departamento Nacional de Planeación (DNP). </t>
  </si>
  <si>
    <t>Apoyar a la Subdirección General Territorial (SGT) en el análisis de información y elaboración de insumos técnicos para la toma de decisiones, así como para la implementación, ejecución y seguimiento de iniciativas, estrategias, planes, programas, proyectos y políticas de su competencia.</t>
  </si>
  <si>
    <t xml:space="preserve">Apoyar a la Subdirección Administrativa del Departamento Nacional de Planeación (DNP) en los diferentes trámites administrativos, contractuales, presupuestales y financieros requeridos por esta dependencia. </t>
  </si>
  <si>
    <t>Apoyar a la Dirección de Justicia, Seguridad y Gobierno (DJSG) del DNP en la generación de insumos y análisis de información relacionada con seguridad multidimensional en las fronteras, reposicionamiento estratégico de los servicios de inteligencia, ciberseguridad y ciberdefensa, capacidades bioceánicas, ciencia y tecnología y acompañamiento para el fortalecimiento de las capacidades energéticas de las FF.MM.</t>
  </si>
  <si>
    <t>Apoyar jurídicamente a la Subdirección General Territorial (SGT) del DNP en las actividades de revisión y análisis de documentos, conceptos, propuestas y recomendaciones de tipo técnico y normativo afines con su competencia</t>
  </si>
  <si>
    <t>Apoyar a la Oficina de Tecnologías y Sistemas de Información del DNP, en el desarrollo de las actividades asociadas con el Soporte, Despliegue y Cambios de Sistemas de Información y con la Gestión de la Plataforma Colaborativa Empresarial (Microsoft Sharepoint).</t>
  </si>
  <si>
    <t>Apoyar al Departamento Nacional de Planeación (DNP), en la generación de insumos técnicos, de acuerdo con los requerimientos establecidos por el CNP, de conformidad con el parágrafo del artículo 12 de la Ley 152 de 1994.</t>
  </si>
  <si>
    <t>Apoyar al Departamento Nacional de Planeación (DNP), en las actividades relacionadas con la articulación de los aspectos administrativos y logísticos requeridos por el CNP, de conformidad con el parágrafo del artículo 12 de la Ley 152 de 1994.</t>
  </si>
  <si>
    <t>Apoyar al Departamento Nacional de Planeación (DNP) en los aspectos jurídicos del apoyo brindado al CNP, de conformidad con el parágrafo del artículo 12 de la Ley 152 de 1994.</t>
  </si>
  <si>
    <t>Apoyar al Departamento Nacional de Planeación (DNP) en los aspectos financieros, administrativos y logísticos del apoyo brindado al CNP, de conformidad con el parágrafo del artículo 12 de la Ley 152 de 1994.</t>
  </si>
  <si>
    <t>Apoyar a la Dirección de Estudios Económicos (DEE) del DNP en el proceso de identificación de los factores determinantes del tiempo dedicado al trabajo no remunerado, que sirvan como insumo para la formulación de una política pública en esta materia.</t>
  </si>
  <si>
    <t>Apoyar a la Dirección de Seguimiento y Evaluación de Políticas Públicas (DSEPP) del DNP en la definición y validación de los lineamientos metodológicos que propendan por la consistencia técnica de las evaluaciones internas de impacto o contratadas por el DNP en desarrollo de la agenda de los años 2017 y 2018.</t>
  </si>
  <si>
    <t>Apoyar a la Secretaría General del DNP en el desarrollo de las actividades establecidas en el Plan de Acción de las dependencias que la componen, relacionadas con productos tecnológicos en la plataforma SharePoint y .net., así como en la actualización de los sistemas de información de dicha área y sus dependencias.</t>
  </si>
  <si>
    <t>Apoyar a la Dirección de Inversiones y Finanzas Públicas (DIFP) del Departamento Nacional de Planeación (DNP) en las actividades necesarias para mantener la operación de los sistemas de inversión pública administrados por la entidad.</t>
  </si>
  <si>
    <t>Apoyar a Oficina de Tecnologías y Sistemas de Información del DNP, en el desarrollo de las actividades asociadas con el Soporte, Despliegue y Cambios de Sistemas de Información (SISCONPES).</t>
  </si>
  <si>
    <t>Apoyar a la Oficina de Tecnologías y Sistemas de Información del DNP, en el desarrollo de las actividades asociadas con la Gestión de la Plataforma Colaborativa Empresarial (Microsoft Sharepoint).</t>
  </si>
  <si>
    <t>Renovar la Licencia Reprográfica para poder obtener copias de documentos que ayudan al desarrollo de las actividades propias del DNP.</t>
  </si>
  <si>
    <t>Prestar los servicios de producción y emisión en televisión y piezas en video a través del Canal Institucional, cuyo contenido apoye la difusión de información dirigida a los ciudadanos sobre temas que son competencia del DNP, como: Sisbén, Contratos Plan, Presupuesto de Inversión, Asociaciones Público-Privadas, planeación a largo plazo, CONPES, Regalías y Rendición de Cuentas, entre otros, de conformidad con las especificaciones técnicas establecidas.</t>
  </si>
  <si>
    <t>Prestar el servicio de Mantenimiento, Soporte y Actualización del Sistema Integrado de Información denominado KACTUS-HR y SEVEN-ERP</t>
  </si>
  <si>
    <t>Aunar esfuerzos entre el DNP y el Observatorio Colombiano de Ciencia, Tecnología OCyT con el fin de actualizar el Índice Departamental de Innovación para Colombia en su versión 2018 y hacer un análisis comparativo con la versión inmediatamente anterior</t>
  </si>
  <si>
    <t>Apoyar a la Dirección de Seguimiento y Evaluación de Políticas Públicas (DSEPP) del DNP en la diagramación del Informe del Presidente al Congreso de la República, así como de otros documentos técnicos relacionados con los procesos de seguimiento y evaluación de políticas públicas.</t>
  </si>
  <si>
    <t>Prestar el servicio de transporte aéreo en rutas nacionales en modalidad de vuelos chárter, para el Director del Departamento Nacional de Planeación y su comitiva, en aeronaves destinadas al servicio de la Fuerza Aérea Colombiana, acondicionadas para su realización con tripulación completa y en las condiciones de aeronavegación óptimas, previa disponibilidad de las mismas.</t>
  </si>
  <si>
    <t>Apoyar al Grupo de Planeación del DNP en la compilación y sistematización de información relacionada con la construcción del modelo único de medición del desempeño de la gestión del DNP.</t>
  </si>
  <si>
    <t>Prestar al Departamento Nacional de Planeación (DNP) los servicios de edición, impresión y demás actividades conexas de documentos, publicaciones y elementos de comunicación gráfica de la Entidad.</t>
  </si>
  <si>
    <t>Realizar la primera auditoria de seguimiento al Sistema de Gestión de Calidad del Departamento Nacional de Planeación, bajo las normas NTCGP 1000:2009 e ISO 9001:2008, en el marco de la recertificación emitida por SGS Colombia S.A en el año 2016.</t>
  </si>
  <si>
    <t>Apoyar a la Oficina Tecnologías y Sistemas de Información del DNP en el desarrollo de las actividades asociadas con el Soporte, Despliegue y Cambios de Sistemas de Información (SISCONPES).</t>
  </si>
  <si>
    <t xml:space="preserve">Las partes articularán esfuerzos institucionales que faciliten el acceso a las herramientas informáticas del Sistema de Monitoreo, Seguimiento, Control y Evaluación -SMSCE- del Sistema General de Regalías -SGR- para que dentro del marco de competencias de cada una de las partes, se establezcan estrategias para vigilar y controlar la inversión de los recursos de regalías. </t>
  </si>
  <si>
    <t>Aunar esfuerzos institucionales entre el Departamento Nacional de Planeación (DNP) y el Instituto Colombiano para la Evaluación de la Educación (ICFES) para intercambiar información, datos y bases de datos entre las partes para el cumplimiento de sus funciones legales</t>
  </si>
  <si>
    <t>Establecer y garantizar la colaboración armónica, la cooperación técnica y administrativa entre LAS PARTES de manera recíproca, donde se garantice el intercambio de información que será utilizada por el DNP y EXPERIAN</t>
  </si>
  <si>
    <t>Recolectar información de opinión ejecutiva mediante la aplicación de encuestas del Foro Económico Mundial (FEM) y el International Institute for Management Development (IMD) a empresarios, gerentes o directivos de empresas en los sectores: servicios, industrial manufacturero, industrial no manufacturero, y agropecuario.</t>
  </si>
  <si>
    <t>Grupo de Contratación</t>
  </si>
  <si>
    <t>Subdirección Financiera</t>
  </si>
  <si>
    <t>Subdirección General Sectorial</t>
  </si>
  <si>
    <t>Secretaría General</t>
  </si>
  <si>
    <t xml:space="preserve">Dirección de Inversiones y Finanzas Públicas
</t>
  </si>
  <si>
    <t>Oficina de Tecnologías  y Sistemas de Información</t>
  </si>
  <si>
    <t>Dirección de Infraestructura y Energia Sostenible</t>
  </si>
  <si>
    <t>Subdirección General Territorial</t>
  </si>
  <si>
    <t>Dirección de Desentralización y Desarrollo Regional</t>
  </si>
  <si>
    <t>Oficina Control Interno</t>
  </si>
  <si>
    <t>Dirección de Ambiente y Desarrollo Sostenible</t>
  </si>
  <si>
    <t xml:space="preserve">Dirección de Justicia, Seguridad y Gobierno
</t>
  </si>
  <si>
    <t>Dirección de Innovación y Desarrollo Empresarial</t>
  </si>
  <si>
    <t>Dirección de Desarrollo Social</t>
  </si>
  <si>
    <t>Grupo de Planeación</t>
  </si>
  <si>
    <t xml:space="preserve">Oficina Asesora Jurídica </t>
  </si>
  <si>
    <t>Grupo de Proyectos Especiales</t>
  </si>
  <si>
    <t xml:space="preserve">Dirección de Seguimiento y Evaluación de Políticas Públicas </t>
  </si>
  <si>
    <t>Dirección de Desarrollo Rural Sostenible</t>
  </si>
  <si>
    <t>Dirección de Desarrollo Urbano</t>
  </si>
  <si>
    <t>Dirección de Desarrollo Digital</t>
  </si>
  <si>
    <t>Subdirección de Gestión y Desarrollo del Talento Humano</t>
  </si>
  <si>
    <t>Dirección General</t>
  </si>
  <si>
    <t>Grupo de Comunicaciones y Relaciones Públicas</t>
  </si>
  <si>
    <t>Dirección de Estudios Económicos</t>
  </si>
  <si>
    <t>Subdirección de Monitoreo, Seguimiento y Evaluación</t>
  </si>
  <si>
    <t>SGR-014-18</t>
  </si>
  <si>
    <t>SINDY YANIRA BONILLA LOPEZ</t>
  </si>
  <si>
    <t>SGR-026-18</t>
  </si>
  <si>
    <t>ANDREA DEL PILAR GARCIA IMITOLA</t>
  </si>
  <si>
    <t>SGR-030-18</t>
  </si>
  <si>
    <t>HEIDY YESMITH SOCHA VIANCHA</t>
  </si>
  <si>
    <t>SGR-031-18</t>
  </si>
  <si>
    <t>ALBA CLARISSA JIMENEZ BASTIDAS</t>
  </si>
  <si>
    <t>SGR-035-18</t>
  </si>
  <si>
    <t>DIANA CAROLINA LOPEZ VERA</t>
  </si>
  <si>
    <t>SGR-036-18</t>
  </si>
  <si>
    <t>EDGAR MAURICIO SOTO HERNANDEZ</t>
  </si>
  <si>
    <t>SGR-037-18</t>
  </si>
  <si>
    <t>ANA MILENA VEGA FLORIDO</t>
  </si>
  <si>
    <t>SGR-039-18</t>
  </si>
  <si>
    <t>VICTOR EDUARDO QUIÑONES CAICEDO</t>
  </si>
  <si>
    <t>SGR-040-18</t>
  </si>
  <si>
    <t>JULIO CESAR VILLALOBOS VERGARA</t>
  </si>
  <si>
    <t>SGR-046-18</t>
  </si>
  <si>
    <t>NATALIA MEJIA PARDO</t>
  </si>
  <si>
    <t>SGR-047-18</t>
  </si>
  <si>
    <t>RAFAEL ERNESTO PABON SOSSA</t>
  </si>
  <si>
    <t>SGR-048-18</t>
  </si>
  <si>
    <t>ELVER ESTID GARZON BERNAL</t>
  </si>
  <si>
    <t>SGR-049-18</t>
  </si>
  <si>
    <t>LAURA CAMILA VARGAS GUZMAN</t>
  </si>
  <si>
    <t>SGR-051-18</t>
  </si>
  <si>
    <t>GABRIEL ESCOBAR CALDERON</t>
  </si>
  <si>
    <t xml:space="preserve"> SGR-052-18</t>
  </si>
  <si>
    <t>MARIA JAZMIN GOMEZ OLIVAR</t>
  </si>
  <si>
    <t xml:space="preserve"> SGR-053-18</t>
  </si>
  <si>
    <t>ROBERT ALEXANDER ALEMAN MONTENEGRO</t>
  </si>
  <si>
    <t>SGR-054-18</t>
  </si>
  <si>
    <t>NATHALY CAROLINA GONZALEZ MONTENEGRO</t>
  </si>
  <si>
    <t>SGR-055-18</t>
  </si>
  <si>
    <t>JORGE DANILO RUEDA SANABRIA</t>
  </si>
  <si>
    <t>SGR-056-18</t>
  </si>
  <si>
    <t>JUAN CAMILO ZULUAGA URIBE</t>
  </si>
  <si>
    <t>SGR-061-18</t>
  </si>
  <si>
    <t>MARIA CRISTINA GALINDO TRIANA</t>
  </si>
  <si>
    <t>SGR-062-18</t>
  </si>
  <si>
    <t>DIANA LORENA FORERO ALVAREZ</t>
  </si>
  <si>
    <t>SGR-064-18</t>
  </si>
  <si>
    <t>JAIME EDUARDO NIÑO GONZALEZ</t>
  </si>
  <si>
    <t>SGR-067-18</t>
  </si>
  <si>
    <t>JHON OSCAR ALVAREZ DIAZ</t>
  </si>
  <si>
    <t>SGR-068-18</t>
  </si>
  <si>
    <t>RUY FERNAN RUIZ MOJICA</t>
  </si>
  <si>
    <t>Apoyar a la Oficina de Tecnologías y Sistemas de Información del DNP, en el desarrollo de las actividades asociadas con Pruebas y Calidad de Sistemas de Información del Sistema General de Regalías (SGR).</t>
  </si>
  <si>
    <t xml:space="preserve">Apoyar al Grupo de Planeación (GP) del DNP en las etapas relacionadas con el ciclo presupuestal de los recursos asignados al Departamento Nacional de Planeación (DNP) provenientes del Sistema General de Regalías (SGR). </t>
  </si>
  <si>
    <t>Apoyar a la Oficina de Tecnologías y Sistemas de Información del DNP en el marco del Programa de Fortalecimiento del Sistema de Inversión Pública, en actividades asociadas con pruebas y calidad para la Plataforma Integrada de Inversión Pública (PIIP).</t>
  </si>
  <si>
    <t>Apoyar a la Dirección de Inversiones y Finanzas Públicas (DIFP) del DNP en la elaboración de reportes de seguimiento del comportamiento de las variables y criterios utilizados en la distribución del SGR y la distribución de las instrucciones de abono a cuenta del SGR.</t>
  </si>
  <si>
    <t xml:space="preserve"> Apoyar a la Dirección de Inversiones y Finanzas Públicas (DIFP) del DNP, en el proceso de distribución de los recursos del Sistema General de Regalías entre los fondos y los diferentes beneficiarios de acuerdo con la reglamentación vigente.</t>
  </si>
  <si>
    <t>Apoyar a la Dirección de Inversiones y Finanzas Públicas (DIFP) del DNP en la búsqueda, homologación, estandarización y seguimiento de la información histórica requerida para el cargue de las variables económicas y sociales asociadas a la distribución de recursos en el Sistema de Información y Consulta de Distribuciones (SICODIS).</t>
  </si>
  <si>
    <t>Apoyar a la Dirección de Inversiones y Finanzas Públicas (DIFP) del DNP, en la distribución de los recursos de funcionamiento del Sistema General de Regalías entre los diferentes beneficiarios y apoyar las actividades en materia de gestión presupuestal de los recursos del SGR.</t>
  </si>
  <si>
    <t>Apoyar a la Oficina de Control Interno (OCI) del DNP en el desarrollo de las actividades inherentes al plan anual de auditoría aprobado para el año 2018 relacionadas con el Sistema General de Regalías (SGR) y en las demás actividades que adelante la Oficina.</t>
  </si>
  <si>
    <t>Apoyar a la Dirección de Inversiones y Finanzas Públicas – DIFP en la definición e implementación de estrategias que permitan mejorar la calidad de la Inversión Pública en el SGR.</t>
  </si>
  <si>
    <t>Apoyar a la Dirección de Inversiones y Finanzas Públicas en las tareas de análisis, mantenimiento y operación, en los sistemas administrados por la dependencia.</t>
  </si>
  <si>
    <t>Apoyar a la Dirección de Inversiones y Finanzas Públicas - DIFP en el análisis e implementación de estrategias que permitan mejorar la calidad de la Inversión Pública en el SGR</t>
  </si>
  <si>
    <t>Apoyar a la Dirección de Inversiones y Finanzas Públicas - DIFP en el análisis e implementación de estrategias que permitan mejorar la calidad de la Inversión Pública en el SGR.</t>
  </si>
  <si>
    <t>Apoyar a la Dirección de Inversiones y Finanzas Públicas – DIFP del Departamento Nacional de Planeación – DNP, en las tareas relacionadas con el análisis, especificación de requerimientos, pruebas y soporte para mantener la operación de los sistemas de inversión pública administrados por la DIFP.</t>
  </si>
  <si>
    <t>Apoyar en el diseño, edición, animación, divulgación y seguimiento al interior de la Entidad de contenidos de interés relacionados con el Sistema General de Regalías (SGR) a través de las carteleras digitales, y el diseño de piezas audiovisuales para las redes sociales.</t>
  </si>
  <si>
    <t>Apoyar a la Dirección de Inversiones y Finanzas Públicas (DIFP) del Departamento Nacional de Planeación (DNP) en las actividades necesarias para mantener la operación de los sistemas de inversión pública administrados por la dependencia.</t>
  </si>
  <si>
    <t>Apoyar a la Dirección de Inversiones y Finanzas Públicas en las tareas de análisis, mantenimiento y operación en los sistemas administrados por la dependencia.</t>
  </si>
  <si>
    <t>Apoyar a la Dirección de Inversiones y Finanzas Publicas (DIFP) del DNP en las tareas relacionadas con la administración de la configuración, análisis, implantación y operación para mantener el funcionamiento de los sistemas de inversión pública administrados por la dependencia.</t>
  </si>
  <si>
    <t>Apoyar a la Dirección de Inversiones y Finanzas Públicas (DIFP) del DNP en la consolidación y elaboración de los informes de Gestión Técnica y Financiera de los recursos de funcionamiento del SGR, en la gestión de las solicitudes de tramites presupuestales y en la elaboración de actos administrativos de distribución de recursos de funcionamiento.</t>
  </si>
  <si>
    <t>Apoyar el proceso de comunicaciones del DNP relacionado con el Sistema General de Regalías en su componente interno y externo, institucional, medios masivos de comunicación y comunidad.</t>
  </si>
  <si>
    <t>Apoyar a la Dirección de Inversiones y Finanzas Públicas - DIFP del Departamento Nacional de Planeación (DNP), en el mantenimiento y funcionamiento de los sistemas de inversión pública administrados por la DIFP, en el marco del Programa de Fortalecimiento del Sistema de Inversión Pública.</t>
  </si>
  <si>
    <t>Apoyar al Grupo de Comunicaciones y Relaciones Públicas (GCRP) en la construcción y divulgación de la información relacionada con la gestión del Sistema General de Regalías ante la opinión pública y los medios de comunicación regionales y nacionales.</t>
  </si>
  <si>
    <t>Apoyar a la Oficina de Tecnologías y Sistemas de Información del DNP, en el desarrollo de las actividades asociadas con la elaboración y puesta en funcionamiento de los componentes tecnológicos y de Arquitectura Empresarial, del Programa para el Fortalecimiento del Sistema de Inversión Pública.</t>
  </si>
  <si>
    <t>26 de diciembre de 2018</t>
  </si>
  <si>
    <t>Dirección de Inversiones y Finanzas Publicas</t>
  </si>
  <si>
    <t>DNP-OR-001-18</t>
  </si>
  <si>
    <t>CAROLINA TORRES JIMENEZ</t>
  </si>
  <si>
    <t>DNP-OR-002-18</t>
  </si>
  <si>
    <t>BEATRIZ ANDREA MOLANO RIVEROS</t>
  </si>
  <si>
    <t>DNP-OR-003-18</t>
  </si>
  <si>
    <t>JHON FREDY GONZALEZ SUAREZ</t>
  </si>
  <si>
    <t>DNP-OR-004-18</t>
  </si>
  <si>
    <t>JORGE MARIO GARCIA CADAVID</t>
  </si>
  <si>
    <t>DNP-OR-005-18</t>
  </si>
  <si>
    <t>LINA MARIA RAMIREZ PARGA</t>
  </si>
  <si>
    <t>DNP-OR-006-18</t>
  </si>
  <si>
    <t>MONICA REYES HERRERA</t>
  </si>
  <si>
    <t>DNP-OR-007-18</t>
  </si>
  <si>
    <t>EDISON YESID REYES SAENZ</t>
  </si>
  <si>
    <t>DNP-OR-008-18</t>
  </si>
  <si>
    <t>JOAN NATALIE GARZON VELANDIA</t>
  </si>
  <si>
    <t>DNP-OR-009-18</t>
  </si>
  <si>
    <t>DIANA MARCELA CHAVES MANCERA</t>
  </si>
  <si>
    <t>DNP-OR-010-18</t>
  </si>
  <si>
    <t>LADY CATHERINE RUIZ SUAVITA</t>
  </si>
  <si>
    <t>DNP-OR-011-18</t>
  </si>
  <si>
    <t>CAMILO SANCHEZ BARON</t>
  </si>
  <si>
    <t>DNP-OR-012-18</t>
  </si>
  <si>
    <t>NYDIA CAROLINA BELTRAN MORENO</t>
  </si>
  <si>
    <t>DNP-OR-013-18</t>
  </si>
  <si>
    <t>ARLIS BEATRIZ ALDANA ALDANA</t>
  </si>
  <si>
    <t>DNP-OR-014-18</t>
  </si>
  <si>
    <t>LAURA LILIANA TARAZONA BOHORQUEZ</t>
  </si>
  <si>
    <t>DNP-OR-015-18</t>
  </si>
  <si>
    <t>LUIS FERNANDO CASTRO ROMERO</t>
  </si>
  <si>
    <t>DNP-OR-016-18</t>
  </si>
  <si>
    <t>DIEGO FERNANDO DE PABLOS CADENA</t>
  </si>
  <si>
    <t>DNP-OR-017-18</t>
  </si>
  <si>
    <t>GIOVANNA CARDONA CAMARGO</t>
  </si>
  <si>
    <t>DNP-OR-018-18</t>
  </si>
  <si>
    <t>DIEGO MAURICIO AVILA ARELLANO</t>
  </si>
  <si>
    <t>DNP-OR-019-18</t>
  </si>
  <si>
    <t>JHOAN NICOLAS RINCON MUNAR</t>
  </si>
  <si>
    <t>DNP-OR-020-18</t>
  </si>
  <si>
    <t>ANA MARIA ALMANZA VELASQUEZ</t>
  </si>
  <si>
    <t>DNP-OR-021-18</t>
  </si>
  <si>
    <t>CARLOS ENRIQUE GARAY PINZON</t>
  </si>
  <si>
    <t>DNP-OR-022-18</t>
  </si>
  <si>
    <t>CARLOS ALBERTO ALVAREZ CADAVID</t>
  </si>
  <si>
    <t>DNP-OR-023-18</t>
  </si>
  <si>
    <t>CAROLINA LONDOÑO ARAQUE</t>
  </si>
  <si>
    <t>DNP-OR-024-18</t>
  </si>
  <si>
    <t xml:space="preserve">NICOLAS CHUDT RINCON </t>
  </si>
  <si>
    <t>DNP-OR-025-18</t>
  </si>
  <si>
    <t>JOHANNA MARIA MAYA GOMEZ</t>
  </si>
  <si>
    <t>DNP-OR-026-18</t>
  </si>
  <si>
    <t>DAVID RAUL SANCHEZ CUBIDES</t>
  </si>
  <si>
    <t>DNP-OR-027-18</t>
  </si>
  <si>
    <t>ROSALBINA TREJOS MONCAYO</t>
  </si>
  <si>
    <t>DNP-OR-028-18</t>
  </si>
  <si>
    <t>LUISA FERNANDA RODRIGUEZ CABEZAS</t>
  </si>
  <si>
    <t>DNP-OR-029-18</t>
  </si>
  <si>
    <t>ANGELICA MARIA DE LA CANDELARIA VELASCO SOLANO</t>
  </si>
  <si>
    <t>DNP-OR-030-18</t>
  </si>
  <si>
    <t>ANDRES FELIPE REY LADINO</t>
  </si>
  <si>
    <t>DNP-OR-031-18</t>
  </si>
  <si>
    <t>OSCAR JAVIER SIZA MORENO</t>
  </si>
  <si>
    <t>DNP-OR-032-18</t>
  </si>
  <si>
    <t>JUAN CARLOS ACEVEDO DURAN</t>
  </si>
  <si>
    <t>DNP-OR-033-18</t>
  </si>
  <si>
    <t>DIDIER SINISTERRA CUERO</t>
  </si>
  <si>
    <t>DNP-OR-034-18</t>
  </si>
  <si>
    <t>INTERNATIONAL FINANCE CORPORATION</t>
  </si>
  <si>
    <t>Directa</t>
  </si>
  <si>
    <t>Apoyar al Departamento Nacional de Planeación (DNP), como especialista en adquisiciones, en los procesos de selección y contratación de bienes y servicios de consultoría y no consultoría que deban realizarse en ejecución de los recursos provenientes de Cooperaciones Técnicas No Reembolsables y Créditos de la Banca Multilateral, dentro de los cuales se encuentra el Contrato de Préstamo 3090/OC-CO “Programa de Apoyo a la Participación Privada (PAPP) en Infraestructura.</t>
  </si>
  <si>
    <t>Apoyar al DNP en los procesos de selección y contratación financiados, total o parcialmente, con recursos de Banca Multilateral dentro de los cuales se encuentra el “Programa de Apoyo de Participación Privada en Infraestructura (PAPP), Préstamo BID 3090/OC-CO”.</t>
  </si>
  <si>
    <r>
      <t>Apoyar al Departamento Nacional de Planeación (DNP), como especialista en adquisiciones, en los procesos de selección y contratación de bienes y servicios de consultoría y no consultoría que deba realizar la entidad para cumplir los compromisos adquiridos con la Banca Multilateral, en la ejecución de recursos provenientes de créditos y Cooperaciones Técnicas establecidos en los planes de adquisiciones, dentro de los cuales se encuentra el préstamo 2977/OC-CO “Programa para el Fortalecimiento del Sistema de Inversión Pública”</t>
    </r>
    <r>
      <rPr>
        <i/>
        <sz val="11"/>
        <color theme="1"/>
        <rFont val="Arial Narrow"/>
        <family val="2"/>
      </rPr>
      <t>.</t>
    </r>
  </si>
  <si>
    <t>Brindar apoyo jurídico al Departamento Nacional de Planeación (DNP), en la revisión de las actividades inherentes a los procesos de contratación, entre ellos los derivados de Cooperaciones y Créditos de la Banca Multilateral, dentro de los cuales se encuentra el Préstamo BID 3130/OC-CO “Programa de Apoyo a la Implementación de la Política Nacional Logística (PAIPNL).</t>
  </si>
  <si>
    <t>Apoyar al Grupo de Presupuesto de la Subdirección Financiera del DNP en el registro, seguimiento y elaboración de informes presupuestales de los créditos y donaciones de la Banca Multilateral necesarios para la implementación de los programas a cargo del DNP, dentro de los cuales se encuentra el Programa de Apoyo a la Implementación de la Política Nacional Logística (PAIPNL), Préstamo 3130/OC-CO.</t>
  </si>
  <si>
    <t>Brindar apoyo a la Subdirección Financiera en las actividades contables y de ejecución financiera del Programa de Apoyo a la Participación Privada en Infraestructura (PAPP) y de los Programas financiados con recursos de Banca Multilateral.</t>
  </si>
  <si>
    <r>
      <t>Apoyar en el seguimiento y control a los recursos de los créditos y donaciones de la Banca Multilateral necesarios para la implementación de los programas a cargo del DNP dentro de los cuales se encuentra el Crédito BID 2977/OC-CO “Programa para el Fortalecimiento del Sistema de Inversión Pública”</t>
    </r>
    <r>
      <rPr>
        <sz val="11"/>
        <color theme="1"/>
        <rFont val="Arial Narrow"/>
        <family val="2"/>
      </rPr>
      <t>.</t>
    </r>
  </si>
  <si>
    <t>Apoyar las acciones de seguimiento, monitoreo y evaluación para los componentes del Programa de Fortalecimiento de Inversión pública, en el marco de la ejecución del Contrato de Préstamo con el BID 2977/ OC-CO.</t>
  </si>
  <si>
    <t>Apoyar a la Subdirección Financiera del DNP, en el seguimiento y control a los recursos derivados de Banca Multilateral, dentro de los cuales se encuentra el Préstamo BID 3130/OC-CO “Programa de Apoyo a la Implementación de la Política Nacional Logística (PAIPNL)”, dando cumplimiento a los procedimientos definidos para el efecto en los respectivos Manuales Operativos de los proyectos, y las directrices que sobre la materia defina la Subdirección Financiera del DNP.</t>
  </si>
  <si>
    <t>Realizar la coordinación operativa, implementación, gestión, administración y seguimiento de la ejecución del Programa de Apoyo a la Implementación de la Política Nacional Logística (PAIPNL), contrato de préstamo BID 3130/OC-CO.</t>
  </si>
  <si>
    <t>Apoyar a la Dirección de Infraestructura y Energía Sostenible del DNP en el marco del Programa de Apoyo a la Implementación de la Política Nacional Logística, en el seguimiento de políticas, planes, programas y proyectos para el sector logístico nacional y regional y en lo relacionado con el fortalecimiento institucional, la actualización de la PNL, y la inserción de infraestructura logística especializada en el territorio</t>
  </si>
  <si>
    <t xml:space="preserve"> Apoyar a la Secretaría General del DNP en el seguimiento a sus actividades, entre ellas la adecuada ejecución de las Cooperaciones Técnicas y de los Créditos financiados con recursos de la Banca Multilateral, dentro de los cuales se encuentra el Crédito 3090/OC-CO “Programa de Apoyo a la Participación Privada en Infraestructura (PAPP)”</t>
  </si>
  <si>
    <r>
      <t>Brindar apoyo administrativo, logístico y financiero al Coordinador del Programa y al equipo ejecutor, en la implementación del Programa de Apoyo a la Participación Privada (PAPP) en Infraestructura</t>
    </r>
    <r>
      <rPr>
        <sz val="11"/>
        <color theme="1"/>
        <rFont val="Arial Narrow"/>
        <family val="2"/>
      </rPr>
      <t>.</t>
    </r>
  </si>
  <si>
    <t>Apoyar al Departamento Nacional de Planeación (DNP) en la implementación del Programa de Apoyo a la Participación Privada (PAPP) en Infraestructura.</t>
  </si>
  <si>
    <t>Apoyar al DNP en la implementación del Programa de Apoyo a la Participación Privada (PAPP) en Infraestructura.</t>
  </si>
  <si>
    <t>Prestar apoyo y asesoría jurídica a la Subdirección General Sectorial en los asuntos relacionados con la ejecución del Programa de Apoyo a la Participación Privada (PAPP) en Infraestructura.</t>
  </si>
  <si>
    <t>Apoyar a la Dirección de Infraestructura y Energía Sostenible del DNP en el marco del Programa de Apoyo a la Implementación de la Política Nacional Logística, en la formulación, elaboración y seguimiento de políticas, planes, programas y proyectos para la promoción de infraestructura logística especializada, diseño de herramientas de medición de desempeño logístico y actualización de la Política Nacional Logística.</t>
  </si>
  <si>
    <t xml:space="preserve">Apoyar al DNP en la implementación del Programa de Apoyo a la Participación Privada (PAPP) en Infraestructura. </t>
  </si>
  <si>
    <t>Coordinar y gestionar integralmente la ejecución del Contrato de Préstamo en el marco de las políticas y procedimientos del BID y como apoyo al Departamento Nacional de Planeación en la implementación del Programa de Apoyo a la Participación Privada en Infraestructura (PAPP).</t>
  </si>
  <si>
    <t>Coordinar la planeación, implementación, ejecución y seguimiento del Programa para el “Fortalecimiento del Sistema de Inversión Pública” de acuerdo con los compromisos adquiridos en el Contrato de Préstamo 2977/OC-CO, y los demás lineamientos institucionales determinados por el Departamento Nacional de Planeación DNP para tal fin.</t>
  </si>
  <si>
    <t>Apoyar a la Dirección de Infraestructura y Energía Sostenible del DNP en el marco del Programa de Apoyo a la Implementación de la Política Nacional Logística en el análisis estadístico de datos e información del sector de transporte y logística, así como en la orientación del diseño y la estandarización de las metodologías para la recolección de datos de estos sectores.</t>
  </si>
  <si>
    <t>Apoyar a la Dirección de Infraestructura y Energía Sostenible del DNP en el marco del Programa de Apoyo a la Implementación de la Política Nacional Logística en la actualización, implementación y seguimiento de la Política Nacional Logística.</t>
  </si>
  <si>
    <t>Apoyar a la Dirección de Infraestructura y Energía Sostenible del DNP en el marco del Programa de Apoyo a la Implementación de la Política Nacional Logística, en la consolidación de información y seguimiento de los planes, programas y proyectos para el mejoramiento de la competitividad nacional</t>
  </si>
  <si>
    <t>Apoyar al Departamento Nacional de Planeación (DNP), como especialista financiera, en el manejo de los procesos necesarios para la ejecución financiera de los compromisos adquiridos en virtud de los Programas financiados con recursos de Banca Multilateral, dentro de los cuales se encuentra el Préstamo BID No. 3130/OC-CO “Apoyo a la Implementación de la Política Nacional Logística (PAIPNL)”.</t>
  </si>
  <si>
    <t>Apoyar técnicamente a la Dirección de Infraestructura y Energía Sostenible del DNP en el marco del Programa de Apoyo a la Implementación de la Política Nacional Logística, en el análisis, y seguimiento de la Encuesta Nacional Logística, así como en el fortalecimiento de la logística regional</t>
  </si>
  <si>
    <t>Apoyar en la articulación y en la implementación de la metodología RIEPI en el marco del modelo de presupuesto orientado a resultados del programa para el Fortalecimiento del Sistema de Inversión Pública.</t>
  </si>
  <si>
    <t>Coordinar, y gestionar la ejecución del “Proyecto de Eficiencia al Servicio del Ciudadano (PESC)”, conforme a lo establecido en el CONPES 3785 de 2013, el contrato de Préstamo 3154/OC-CO, el manual operativo del Proyecto, las políticas y procedimientos del Banco Interamericano de Desarrollo (BID) y los lineamientos impartidos por el Director Técnico del Proyecto.</t>
  </si>
  <si>
    <t>Apoyar a la Dirección de Infraestructura y Energía Sostenible (DIES) del DNP, en el marco del Programa de Apoyo a la Implementación de la Política Nacional Logística, en el acompañamiento técnico, gestión y articulación interinstitucional para la implementación del proyecto de nueva ciudad en Buenaventura denominado: Centro de Actividades Económicas de Buenaventura (CAEB).</t>
  </si>
  <si>
    <t xml:space="preserve">Subdirección Financiera </t>
  </si>
  <si>
    <t xml:space="preserve">Dirección de Inversión y Finanzas Públicas </t>
  </si>
  <si>
    <t xml:space="preserve">Dirección de Infraestructura y Energía Sostenible </t>
  </si>
  <si>
    <t xml:space="preserve">Secretaria General </t>
  </si>
  <si>
    <t xml:space="preserve">Subdirección General Sectorial </t>
  </si>
  <si>
    <t xml:space="preserve">Subdirección General Territorial </t>
  </si>
  <si>
    <t xml:space="preserve">Aunar esfuerzos entre el DNP e IFC para efectuar el análisis del gasto público subnacional en CTI a nivel de funcionalidad y gobernanza de una muestra de los proyectos financiados con recursos del Fondo de Ciencia, Tecnología e Innovación (FCTeI) del Sistema General de Regalías (SGR).  </t>
  </si>
  <si>
    <t xml:space="preserve">Apoyar a la Dirección de Descentralización y Desarrollo Regional  (DDDR)  del DNP en las actividades relacionadas con el fortalecimiento de la planeación y coordinación de las políticas e inversión pública para la gestión del desarrollo territorial nacional, así mismo apoyar el desarrollo y articulación de las diferentes herramientas de medición y georreferenciación de asuntos territoriales de la Entidad. </t>
  </si>
  <si>
    <t xml:space="preserve">Apoyar a la Dirección de Descentralización y Desarrollo Regional  (DDDR)  en las apuestas de impulso a la descentralización y el desarrollo regional, especialmente en lo relacionado con la delegación de competencias y la planeación del catastro y en las demás actividades necesarias para el cumplimiento de los productos estratégicos de la Dirección.   </t>
  </si>
  <si>
    <t>Apoyar técnicamente a la Dirección de Seguimiento y Evaluación de Políticas Públicas (DSEPP) del DNP, en la coordinación de las actividades de seguimiento, estructuración, ejecución y uso de las evaluaciones, de acuerdo con la Agenda de los años 2017, 2018 y 2019.</t>
  </si>
  <si>
    <t>Apoyar técnicamente a la Subdirección General Territorial (SGT) en las actividades de construcción, articulación y seguimiento de estrategias enfocadas en la implementación de instrumentos de paz y el cierre de brechas regionales.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</si>
</sst>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 #,##0_-;\-&quot;$&quot;\ * #,##0_-;_-&quot;$&quot;\ * &quot;-&quot;_-;_-@_-"/>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s>
  <fonts count="10"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
      <i/>
      <sz val="11"/>
      <color theme="1"/>
      <name val="Arial Narrow"/>
      <family val="2"/>
    </font>
    <font>
      <sz val="11"/>
      <color theme="1"/>
      <name val="Arial Narrow"/>
      <family val="2"/>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49">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vertical="top"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xf numFmtId="0" fontId="2" fillId="0" borderId="1" xfId="0" applyFont="1" applyFill="1" applyBorder="1" applyAlignment="1" applyProtection="1">
      <alignment vertical="top" wrapText="1"/>
      <protection locked="0"/>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justify" vertical="top"/>
      <protection locked="0"/>
    </xf>
    <xf numFmtId="42" fontId="2" fillId="0" borderId="9" xfId="1" applyNumberFormat="1" applyFont="1" applyFill="1" applyBorder="1" applyAlignment="1" applyProtection="1">
      <alignment horizontal="right" vertical="top"/>
      <protection locked="0"/>
    </xf>
    <xf numFmtId="166" fontId="2" fillId="0" borderId="1" xfId="0" applyNumberFormat="1" applyFont="1" applyFill="1" applyBorder="1" applyAlignment="1" applyProtection="1">
      <alignment horizontal="left" vertical="top" wrapText="1"/>
      <protection locked="0"/>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588"/>
  <sheetViews>
    <sheetView tabSelected="1" view="pageBreakPreview" topLeftCell="A5" zoomScale="50" zoomScaleNormal="100" zoomScaleSheetLayoutView="50" workbookViewId="0">
      <pane xSplit="4" ySplit="4" topLeftCell="E582" activePane="bottomRight" state="frozen"/>
      <selection activeCell="A5" sqref="A5"/>
      <selection pane="topRight" activeCell="E5" sqref="E5"/>
      <selection pane="bottomLeft" activeCell="A9" sqref="A9"/>
      <selection pane="bottomRight" activeCell="E614" sqref="E614"/>
    </sheetView>
  </sheetViews>
  <sheetFormatPr baseColWidth="10" defaultRowHeight="12.75" x14ac:dyDescent="0.2"/>
  <cols>
    <col min="1" max="1" width="12.140625" style="24" customWidth="1"/>
    <col min="2" max="2" width="22.140625" style="24" customWidth="1"/>
    <col min="3" max="3" width="18.7109375" style="32"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37" t="s">
        <v>19</v>
      </c>
      <c r="B6" s="38"/>
      <c r="C6" s="38"/>
      <c r="D6" s="38"/>
      <c r="E6" s="38"/>
      <c r="F6" s="38"/>
      <c r="G6" s="38"/>
      <c r="H6" s="38"/>
      <c r="I6" s="39"/>
    </row>
    <row r="7" spans="1:247" x14ac:dyDescent="0.2">
      <c r="A7" s="40"/>
      <c r="B7" s="41"/>
      <c r="C7" s="41"/>
      <c r="D7" s="41"/>
      <c r="E7" s="41"/>
      <c r="F7" s="41"/>
      <c r="G7" s="41"/>
      <c r="H7" s="41"/>
      <c r="I7" s="42"/>
    </row>
    <row r="8" spans="1:247" s="25"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56.25" x14ac:dyDescent="0.2">
      <c r="A9" s="44" t="s">
        <v>22</v>
      </c>
      <c r="B9" s="34" t="s">
        <v>536</v>
      </c>
      <c r="C9" s="45" t="s">
        <v>14</v>
      </c>
      <c r="D9" s="35" t="s">
        <v>15</v>
      </c>
      <c r="E9" s="46" t="s">
        <v>1058</v>
      </c>
      <c r="F9" s="47">
        <f>28140531+12060223</f>
        <v>40200754</v>
      </c>
      <c r="G9" s="48">
        <v>43104</v>
      </c>
      <c r="H9" s="48">
        <v>43465</v>
      </c>
      <c r="I9" s="36" t="s">
        <v>1520</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78.75" x14ac:dyDescent="0.2">
      <c r="A10" s="44" t="s">
        <v>23</v>
      </c>
      <c r="B10" s="34" t="s">
        <v>537</v>
      </c>
      <c r="C10" s="45" t="s">
        <v>14</v>
      </c>
      <c r="D10" s="35" t="s">
        <v>15</v>
      </c>
      <c r="E10" s="46" t="s">
        <v>1059</v>
      </c>
      <c r="F10" s="47">
        <f>28140531+12060223</f>
        <v>40200754</v>
      </c>
      <c r="G10" s="48">
        <v>43104</v>
      </c>
      <c r="H10" s="48">
        <v>43465</v>
      </c>
      <c r="I10" s="36" t="s">
        <v>1520</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67.5" x14ac:dyDescent="0.2">
      <c r="A11" s="44" t="s">
        <v>24</v>
      </c>
      <c r="B11" s="34" t="s">
        <v>538</v>
      </c>
      <c r="C11" s="45" t="s">
        <v>14</v>
      </c>
      <c r="D11" s="35" t="s">
        <v>15</v>
      </c>
      <c r="E11" s="46" t="s">
        <v>1060</v>
      </c>
      <c r="F11" s="47">
        <f>18937065+18937065</f>
        <v>37874130</v>
      </c>
      <c r="G11" s="48">
        <v>43104</v>
      </c>
      <c r="H11" s="48">
        <v>43465</v>
      </c>
      <c r="I11" s="36" t="s">
        <v>1521</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45" x14ac:dyDescent="0.2">
      <c r="A12" s="44" t="s">
        <v>25</v>
      </c>
      <c r="B12" s="34" t="s">
        <v>539</v>
      </c>
      <c r="C12" s="45" t="s">
        <v>14</v>
      </c>
      <c r="D12" s="35" t="s">
        <v>15</v>
      </c>
      <c r="E12" s="46" t="s">
        <v>1061</v>
      </c>
      <c r="F12" s="47">
        <f>34484757+4053862</f>
        <v>38538619</v>
      </c>
      <c r="G12" s="48">
        <v>43104</v>
      </c>
      <c r="H12" s="48">
        <v>43465</v>
      </c>
      <c r="I12" s="36" t="s">
        <v>1521</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ht="78.75" x14ac:dyDescent="0.2">
      <c r="A13" s="44" t="s">
        <v>26</v>
      </c>
      <c r="B13" s="34" t="s">
        <v>540</v>
      </c>
      <c r="C13" s="45" t="s">
        <v>14</v>
      </c>
      <c r="D13" s="35" t="s">
        <v>15</v>
      </c>
      <c r="E13" s="46" t="s">
        <v>1062</v>
      </c>
      <c r="F13" s="47">
        <f>20269309+20269310</f>
        <v>40538619</v>
      </c>
      <c r="G13" s="48">
        <v>43104</v>
      </c>
      <c r="H13" s="48">
        <v>43465</v>
      </c>
      <c r="I13" s="36" t="s">
        <v>1521</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67.5" x14ac:dyDescent="0.2">
      <c r="A14" s="44" t="s">
        <v>27</v>
      </c>
      <c r="B14" s="34" t="s">
        <v>541</v>
      </c>
      <c r="C14" s="45" t="s">
        <v>14</v>
      </c>
      <c r="D14" s="35" t="s">
        <v>15</v>
      </c>
      <c r="E14" s="46" t="s">
        <v>1063</v>
      </c>
      <c r="F14" s="47">
        <v>40538619</v>
      </c>
      <c r="G14" s="48">
        <v>43104</v>
      </c>
      <c r="H14" s="48">
        <v>43465</v>
      </c>
      <c r="I14" s="36" t="s">
        <v>1521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123.75" x14ac:dyDescent="0.2">
      <c r="A15" s="44" t="s">
        <v>28</v>
      </c>
      <c r="B15" s="34" t="s">
        <v>542</v>
      </c>
      <c r="C15" s="45" t="s">
        <v>14</v>
      </c>
      <c r="D15" s="35" t="s">
        <v>15</v>
      </c>
      <c r="E15" s="46" t="s">
        <v>1064</v>
      </c>
      <c r="F15" s="47">
        <v>105900000</v>
      </c>
      <c r="G15" s="48">
        <v>43104</v>
      </c>
      <c r="H15" s="48">
        <v>43460</v>
      </c>
      <c r="I15" s="36" t="s">
        <v>1522</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67.5" customHeight="1" x14ac:dyDescent="0.2">
      <c r="A16" s="44" t="s">
        <v>29</v>
      </c>
      <c r="B16" s="34" t="s">
        <v>543</v>
      </c>
      <c r="C16" s="45" t="s">
        <v>14</v>
      </c>
      <c r="D16" s="35" t="s">
        <v>15</v>
      </c>
      <c r="E16" s="46" t="s">
        <v>1065</v>
      </c>
      <c r="F16" s="47">
        <v>36484774</v>
      </c>
      <c r="G16" s="48">
        <v>43104</v>
      </c>
      <c r="H16" s="48">
        <v>43465</v>
      </c>
      <c r="I16" s="36" t="s">
        <v>18</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68.25" customHeight="1" x14ac:dyDescent="0.2">
      <c r="A17" s="44" t="s">
        <v>30</v>
      </c>
      <c r="B17" s="34" t="s">
        <v>544</v>
      </c>
      <c r="C17" s="45" t="s">
        <v>14</v>
      </c>
      <c r="D17" s="35" t="s">
        <v>15</v>
      </c>
      <c r="E17" s="46" t="s">
        <v>1065</v>
      </c>
      <c r="F17" s="47">
        <v>40538619</v>
      </c>
      <c r="G17" s="48">
        <v>43104</v>
      </c>
      <c r="H17" s="48">
        <v>43465</v>
      </c>
      <c r="I17" s="36" t="s">
        <v>18</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78.75" x14ac:dyDescent="0.2">
      <c r="A18" s="44" t="s">
        <v>31</v>
      </c>
      <c r="B18" s="34" t="s">
        <v>545</v>
      </c>
      <c r="C18" s="45" t="s">
        <v>14</v>
      </c>
      <c r="D18" s="35" t="s">
        <v>15</v>
      </c>
      <c r="E18" s="46" t="s">
        <v>1065</v>
      </c>
      <c r="F18" s="47">
        <v>36484774</v>
      </c>
      <c r="G18" s="48">
        <v>43104</v>
      </c>
      <c r="H18" s="48">
        <v>43465</v>
      </c>
      <c r="I18" s="36" t="s">
        <v>18</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78.75" x14ac:dyDescent="0.2">
      <c r="A19" s="44" t="s">
        <v>32</v>
      </c>
      <c r="B19" s="34" t="s">
        <v>546</v>
      </c>
      <c r="C19" s="45" t="s">
        <v>14</v>
      </c>
      <c r="D19" s="35" t="s">
        <v>15</v>
      </c>
      <c r="E19" s="46" t="s">
        <v>1065</v>
      </c>
      <c r="F19" s="47">
        <v>36484774</v>
      </c>
      <c r="G19" s="48">
        <v>43104</v>
      </c>
      <c r="H19" s="48">
        <v>43465</v>
      </c>
      <c r="I19" s="36" t="s">
        <v>18</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ht="56.25" x14ac:dyDescent="0.2">
      <c r="A20" s="44" t="s">
        <v>33</v>
      </c>
      <c r="B20" s="34" t="s">
        <v>547</v>
      </c>
      <c r="C20" s="45" t="s">
        <v>14</v>
      </c>
      <c r="D20" s="35" t="s">
        <v>15</v>
      </c>
      <c r="E20" s="46" t="s">
        <v>1066</v>
      </c>
      <c r="F20" s="47">
        <f>3406903+64731150</f>
        <v>68138053</v>
      </c>
      <c r="G20" s="48">
        <v>43104</v>
      </c>
      <c r="H20" s="48">
        <v>43465</v>
      </c>
      <c r="I20" s="36" t="s">
        <v>1521</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67.5" x14ac:dyDescent="0.2">
      <c r="A21" s="44" t="s">
        <v>34</v>
      </c>
      <c r="B21" s="34" t="s">
        <v>548</v>
      </c>
      <c r="C21" s="45" t="s">
        <v>14</v>
      </c>
      <c r="D21" s="35" t="s">
        <v>15</v>
      </c>
      <c r="E21" s="46" t="s">
        <v>1067</v>
      </c>
      <c r="F21" s="47">
        <v>46329840</v>
      </c>
      <c r="G21" s="48">
        <v>43104</v>
      </c>
      <c r="H21" s="48">
        <v>43465</v>
      </c>
      <c r="I21" s="36" t="s">
        <v>18</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ht="69" customHeight="1" x14ac:dyDescent="0.2">
      <c r="A22" s="44" t="s">
        <v>35</v>
      </c>
      <c r="B22" s="34" t="s">
        <v>549</v>
      </c>
      <c r="C22" s="45" t="s">
        <v>14</v>
      </c>
      <c r="D22" s="35" t="s">
        <v>15</v>
      </c>
      <c r="E22" s="46" t="s">
        <v>1065</v>
      </c>
      <c r="F22" s="47">
        <v>40538619</v>
      </c>
      <c r="G22" s="48">
        <v>43104</v>
      </c>
      <c r="H22" s="48">
        <v>43465</v>
      </c>
      <c r="I22" s="36" t="s">
        <v>18</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67.5" x14ac:dyDescent="0.2">
      <c r="A23" s="44" t="s">
        <v>36</v>
      </c>
      <c r="B23" s="34" t="s">
        <v>550</v>
      </c>
      <c r="C23" s="45" t="s">
        <v>14</v>
      </c>
      <c r="D23" s="35" t="s">
        <v>15</v>
      </c>
      <c r="E23" s="46" t="s">
        <v>1068</v>
      </c>
      <c r="F23" s="47">
        <f>35002653+10455338</f>
        <v>45457991</v>
      </c>
      <c r="G23" s="48">
        <v>43104</v>
      </c>
      <c r="H23" s="48">
        <v>43465</v>
      </c>
      <c r="I23" s="36" t="s">
        <v>1521</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ht="67.5" customHeight="1" x14ac:dyDescent="0.2">
      <c r="A24" s="44" t="s">
        <v>37</v>
      </c>
      <c r="B24" s="34" t="s">
        <v>551</v>
      </c>
      <c r="C24" s="45" t="s">
        <v>14</v>
      </c>
      <c r="D24" s="35" t="s">
        <v>15</v>
      </c>
      <c r="E24" s="46" t="s">
        <v>1069</v>
      </c>
      <c r="F24" s="47">
        <v>92428124</v>
      </c>
      <c r="G24" s="48">
        <v>43104</v>
      </c>
      <c r="H24" s="48">
        <v>43465</v>
      </c>
      <c r="I24" s="36" t="s">
        <v>18</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56.25" x14ac:dyDescent="0.2">
      <c r="A25" s="44" t="s">
        <v>38</v>
      </c>
      <c r="B25" s="34" t="s">
        <v>552</v>
      </c>
      <c r="C25" s="45" t="s">
        <v>14</v>
      </c>
      <c r="D25" s="35" t="s">
        <v>15</v>
      </c>
      <c r="E25" s="46" t="s">
        <v>1070</v>
      </c>
      <c r="F25" s="47">
        <f>59037234+6559693</f>
        <v>65596927</v>
      </c>
      <c r="G25" s="48">
        <v>43104</v>
      </c>
      <c r="H25" s="48">
        <v>43465</v>
      </c>
      <c r="I25" s="36" t="s">
        <v>1521</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ht="67.5" x14ac:dyDescent="0.2">
      <c r="A26" s="44" t="s">
        <v>39</v>
      </c>
      <c r="B26" s="34" t="s">
        <v>553</v>
      </c>
      <c r="C26" s="45" t="s">
        <v>14</v>
      </c>
      <c r="D26" s="35" t="s">
        <v>15</v>
      </c>
      <c r="E26" s="46" t="s">
        <v>1071</v>
      </c>
      <c r="F26" s="47">
        <f>19679078+45917849</f>
        <v>65596927</v>
      </c>
      <c r="G26" s="48">
        <v>43104</v>
      </c>
      <c r="H26" s="48">
        <v>43465</v>
      </c>
      <c r="I26" s="36" t="s">
        <v>1521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ht="56.25" x14ac:dyDescent="0.2">
      <c r="A27" s="44" t="s">
        <v>40</v>
      </c>
      <c r="B27" s="34" t="s">
        <v>554</v>
      </c>
      <c r="C27" s="45" t="s">
        <v>14</v>
      </c>
      <c r="D27" s="35" t="s">
        <v>15</v>
      </c>
      <c r="E27" s="46" t="s">
        <v>1072</v>
      </c>
      <c r="F27" s="47">
        <f>53549984+5949998</f>
        <v>59499982</v>
      </c>
      <c r="G27" s="48">
        <v>43104</v>
      </c>
      <c r="H27" s="48">
        <v>43465</v>
      </c>
      <c r="I27" s="36" t="s">
        <v>1521</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ht="78.75" x14ac:dyDescent="0.2">
      <c r="A28" s="44" t="s">
        <v>41</v>
      </c>
      <c r="B28" s="34" t="s">
        <v>555</v>
      </c>
      <c r="C28" s="45" t="s">
        <v>14</v>
      </c>
      <c r="D28" s="35" t="s">
        <v>15</v>
      </c>
      <c r="E28" s="46" t="s">
        <v>1073</v>
      </c>
      <c r="F28" s="47">
        <f>45848864+19649489</f>
        <v>65498353</v>
      </c>
      <c r="G28" s="48">
        <v>43104</v>
      </c>
      <c r="H28" s="48">
        <v>43465</v>
      </c>
      <c r="I28" s="36" t="s">
        <v>1520</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ht="78.75" x14ac:dyDescent="0.2">
      <c r="A29" s="44" t="s">
        <v>42</v>
      </c>
      <c r="B29" s="34" t="s">
        <v>556</v>
      </c>
      <c r="C29" s="45" t="s">
        <v>14</v>
      </c>
      <c r="D29" s="35" t="s">
        <v>15</v>
      </c>
      <c r="E29" s="46" t="s">
        <v>1074</v>
      </c>
      <c r="F29" s="47">
        <f>59685830+6631759</f>
        <v>66317589</v>
      </c>
      <c r="G29" s="48">
        <v>43104</v>
      </c>
      <c r="H29" s="48">
        <v>43465</v>
      </c>
      <c r="I29" s="36" t="s">
        <v>1521</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ht="101.25" x14ac:dyDescent="0.2">
      <c r="A30" s="44" t="s">
        <v>43</v>
      </c>
      <c r="B30" s="34" t="s">
        <v>557</v>
      </c>
      <c r="C30" s="45" t="s">
        <v>14</v>
      </c>
      <c r="D30" s="35" t="s">
        <v>15</v>
      </c>
      <c r="E30" s="46" t="s">
        <v>1075</v>
      </c>
      <c r="F30" s="47">
        <f>59541444+25517788</f>
        <v>85059232</v>
      </c>
      <c r="G30" s="48">
        <v>43104</v>
      </c>
      <c r="H30" s="48">
        <v>43465</v>
      </c>
      <c r="I30" s="36" t="s">
        <v>1520</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ht="101.25" x14ac:dyDescent="0.2">
      <c r="A31" s="44" t="s">
        <v>44</v>
      </c>
      <c r="B31" s="34" t="s">
        <v>558</v>
      </c>
      <c r="C31" s="45" t="s">
        <v>14</v>
      </c>
      <c r="D31" s="35" t="s">
        <v>15</v>
      </c>
      <c r="E31" s="46" t="s">
        <v>1076</v>
      </c>
      <c r="F31" s="47">
        <f>74477173+31918758</f>
        <v>106395931</v>
      </c>
      <c r="G31" s="48">
        <v>43104</v>
      </c>
      <c r="H31" s="48">
        <v>43465</v>
      </c>
      <c r="I31" s="36" t="s">
        <v>1520</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ht="92.25" customHeight="1" x14ac:dyDescent="0.2">
      <c r="A32" s="44" t="s">
        <v>45</v>
      </c>
      <c r="B32" s="34" t="s">
        <v>559</v>
      </c>
      <c r="C32" s="45" t="s">
        <v>14</v>
      </c>
      <c r="D32" s="35" t="s">
        <v>15</v>
      </c>
      <c r="E32" s="46" t="s">
        <v>1075</v>
      </c>
      <c r="F32" s="47">
        <f>59541444+25517788</f>
        <v>85059232</v>
      </c>
      <c r="G32" s="48">
        <v>43104</v>
      </c>
      <c r="H32" s="48">
        <v>43465</v>
      </c>
      <c r="I32" s="36" t="s">
        <v>1520</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ht="101.25" x14ac:dyDescent="0.2">
      <c r="A33" s="44" t="s">
        <v>46</v>
      </c>
      <c r="B33" s="34" t="s">
        <v>560</v>
      </c>
      <c r="C33" s="45" t="s">
        <v>14</v>
      </c>
      <c r="D33" s="35" t="s">
        <v>15</v>
      </c>
      <c r="E33" s="46" t="s">
        <v>1077</v>
      </c>
      <c r="F33" s="47">
        <f>57442426+24616171</f>
        <v>82058597</v>
      </c>
      <c r="G33" s="48">
        <v>43104</v>
      </c>
      <c r="H33" s="48">
        <v>43465</v>
      </c>
      <c r="I33" s="36" t="s">
        <v>1520</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ht="78.75" x14ac:dyDescent="0.2">
      <c r="A34" s="44" t="s">
        <v>47</v>
      </c>
      <c r="B34" s="34" t="s">
        <v>561</v>
      </c>
      <c r="C34" s="45" t="s">
        <v>14</v>
      </c>
      <c r="D34" s="35" t="s">
        <v>15</v>
      </c>
      <c r="E34" s="46" t="s">
        <v>1078</v>
      </c>
      <c r="F34" s="47">
        <f>40594029+17235270</f>
        <v>57829299</v>
      </c>
      <c r="G34" s="48">
        <v>43104</v>
      </c>
      <c r="H34" s="48">
        <v>43465</v>
      </c>
      <c r="I34" s="36" t="s">
        <v>1520</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ht="67.5" x14ac:dyDescent="0.2">
      <c r="A35" s="44" t="s">
        <v>48</v>
      </c>
      <c r="B35" s="34" t="s">
        <v>562</v>
      </c>
      <c r="C35" s="45" t="s">
        <v>14</v>
      </c>
      <c r="D35" s="35" t="s">
        <v>15</v>
      </c>
      <c r="E35" s="46" t="s">
        <v>1079</v>
      </c>
      <c r="F35" s="47">
        <f>51493654+5721517</f>
        <v>57215171</v>
      </c>
      <c r="G35" s="48">
        <v>43104</v>
      </c>
      <c r="H35" s="48">
        <v>43465</v>
      </c>
      <c r="I35" s="36" t="s">
        <v>1521</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ht="90" x14ac:dyDescent="0.2">
      <c r="A36" s="44" t="s">
        <v>49</v>
      </c>
      <c r="B36" s="34" t="s">
        <v>563</v>
      </c>
      <c r="C36" s="45" t="s">
        <v>14</v>
      </c>
      <c r="D36" s="35" t="s">
        <v>15</v>
      </c>
      <c r="E36" s="46" t="s">
        <v>1080</v>
      </c>
      <c r="F36" s="47">
        <v>58515524</v>
      </c>
      <c r="G36" s="48">
        <v>43104</v>
      </c>
      <c r="H36" s="48">
        <v>43465</v>
      </c>
      <c r="I36" s="36" t="s">
        <v>1521</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ht="56.25" x14ac:dyDescent="0.2">
      <c r="A37" s="44" t="s">
        <v>50</v>
      </c>
      <c r="B37" s="34" t="s">
        <v>564</v>
      </c>
      <c r="C37" s="45" t="s">
        <v>14</v>
      </c>
      <c r="D37" s="35" t="s">
        <v>15</v>
      </c>
      <c r="E37" s="46" t="s">
        <v>1081</v>
      </c>
      <c r="F37" s="47">
        <v>86392607</v>
      </c>
      <c r="G37" s="48">
        <v>43105</v>
      </c>
      <c r="H37" s="48">
        <v>43460</v>
      </c>
      <c r="I37" s="36" t="s">
        <v>1523</v>
      </c>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ht="90" x14ac:dyDescent="0.2">
      <c r="A38" s="44" t="s">
        <v>51</v>
      </c>
      <c r="B38" s="34" t="s">
        <v>565</v>
      </c>
      <c r="C38" s="45" t="s">
        <v>14</v>
      </c>
      <c r="D38" s="35" t="s">
        <v>15</v>
      </c>
      <c r="E38" s="46" t="s">
        <v>1082</v>
      </c>
      <c r="F38" s="47">
        <v>119482660</v>
      </c>
      <c r="G38" s="48">
        <v>43105</v>
      </c>
      <c r="H38" s="48">
        <v>43457</v>
      </c>
      <c r="I38" s="36" t="s">
        <v>1524</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ht="45" x14ac:dyDescent="0.2">
      <c r="A39" s="44" t="s">
        <v>52</v>
      </c>
      <c r="B39" s="34" t="s">
        <v>566</v>
      </c>
      <c r="C39" s="45" t="s">
        <v>14</v>
      </c>
      <c r="D39" s="35" t="s">
        <v>15</v>
      </c>
      <c r="E39" s="46" t="s">
        <v>1083</v>
      </c>
      <c r="F39" s="47">
        <v>103085304</v>
      </c>
      <c r="G39" s="48">
        <v>43105</v>
      </c>
      <c r="H39" s="48">
        <v>43455</v>
      </c>
      <c r="I39" s="36" t="s">
        <v>1525</v>
      </c>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ht="45" x14ac:dyDescent="0.2">
      <c r="A40" s="44" t="s">
        <v>53</v>
      </c>
      <c r="B40" s="34" t="s">
        <v>567</v>
      </c>
      <c r="C40" s="45" t="s">
        <v>14</v>
      </c>
      <c r="D40" s="35" t="s">
        <v>15</v>
      </c>
      <c r="E40" s="46" t="s">
        <v>1084</v>
      </c>
      <c r="F40" s="47">
        <v>86302092</v>
      </c>
      <c r="G40" s="48">
        <v>43105</v>
      </c>
      <c r="H40" s="48">
        <v>43455</v>
      </c>
      <c r="I40" s="36" t="s">
        <v>1525</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ht="45" x14ac:dyDescent="0.2">
      <c r="A41" s="44" t="s">
        <v>54</v>
      </c>
      <c r="B41" s="34" t="s">
        <v>568</v>
      </c>
      <c r="C41" s="45" t="s">
        <v>14</v>
      </c>
      <c r="D41" s="35" t="s">
        <v>15</v>
      </c>
      <c r="E41" s="46" t="s">
        <v>1085</v>
      </c>
      <c r="F41" s="47">
        <v>114948340</v>
      </c>
      <c r="G41" s="48">
        <v>43105</v>
      </c>
      <c r="H41" s="48">
        <v>43457</v>
      </c>
      <c r="I41" s="36" t="s">
        <v>1524</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ht="67.5" x14ac:dyDescent="0.2">
      <c r="A42" s="44" t="s">
        <v>55</v>
      </c>
      <c r="B42" s="34" t="s">
        <v>569</v>
      </c>
      <c r="C42" s="45" t="s">
        <v>14</v>
      </c>
      <c r="D42" s="35" t="s">
        <v>15</v>
      </c>
      <c r="E42" s="46" t="s">
        <v>1086</v>
      </c>
      <c r="F42" s="47">
        <v>150716998</v>
      </c>
      <c r="G42" s="48">
        <v>43105</v>
      </c>
      <c r="H42" s="48">
        <v>43457</v>
      </c>
      <c r="I42" s="36" t="s">
        <v>1524</v>
      </c>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ht="67.5" x14ac:dyDescent="0.2">
      <c r="A43" s="44" t="s">
        <v>56</v>
      </c>
      <c r="B43" s="34" t="s">
        <v>570</v>
      </c>
      <c r="C43" s="45" t="s">
        <v>14</v>
      </c>
      <c r="D43" s="35" t="s">
        <v>15</v>
      </c>
      <c r="E43" s="46" t="s">
        <v>1087</v>
      </c>
      <c r="F43" s="47">
        <v>114948340</v>
      </c>
      <c r="G43" s="48">
        <v>43105</v>
      </c>
      <c r="H43" s="48">
        <v>43457</v>
      </c>
      <c r="I43" s="36" t="s">
        <v>1524</v>
      </c>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ht="45" x14ac:dyDescent="0.2">
      <c r="A44" s="44" t="s">
        <v>57</v>
      </c>
      <c r="B44" s="34" t="s">
        <v>571</v>
      </c>
      <c r="C44" s="45" t="s">
        <v>14</v>
      </c>
      <c r="D44" s="35" t="s">
        <v>15</v>
      </c>
      <c r="E44" s="46" t="s">
        <v>1088</v>
      </c>
      <c r="F44" s="47">
        <v>114948340</v>
      </c>
      <c r="G44" s="48">
        <v>43105</v>
      </c>
      <c r="H44" s="48">
        <v>43457</v>
      </c>
      <c r="I44" s="36" t="s">
        <v>1524</v>
      </c>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ht="67.5" x14ac:dyDescent="0.2">
      <c r="A45" s="44" t="s">
        <v>58</v>
      </c>
      <c r="B45" s="34" t="s">
        <v>572</v>
      </c>
      <c r="C45" s="45" t="s">
        <v>14</v>
      </c>
      <c r="D45" s="35" t="s">
        <v>15</v>
      </c>
      <c r="E45" s="46" t="s">
        <v>1089</v>
      </c>
      <c r="F45" s="47">
        <v>46229320</v>
      </c>
      <c r="G45" s="48">
        <v>43109</v>
      </c>
      <c r="H45" s="48">
        <v>43457</v>
      </c>
      <c r="I45" s="36" t="s">
        <v>1524</v>
      </c>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ht="90" x14ac:dyDescent="0.2">
      <c r="A46" s="44" t="s">
        <v>59</v>
      </c>
      <c r="B46" s="34" t="s">
        <v>573</v>
      </c>
      <c r="C46" s="45" t="s">
        <v>14</v>
      </c>
      <c r="D46" s="35" t="s">
        <v>15</v>
      </c>
      <c r="E46" s="46" t="s">
        <v>1090</v>
      </c>
      <c r="F46" s="47">
        <v>38806669</v>
      </c>
      <c r="G46" s="48">
        <v>43109</v>
      </c>
      <c r="H46" s="48">
        <v>43465</v>
      </c>
      <c r="I46" s="36" t="s">
        <v>1526</v>
      </c>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ht="56.25" x14ac:dyDescent="0.2">
      <c r="A47" s="44" t="s">
        <v>60</v>
      </c>
      <c r="B47" s="34" t="s">
        <v>574</v>
      </c>
      <c r="C47" s="45" t="s">
        <v>14</v>
      </c>
      <c r="D47" s="35" t="s">
        <v>15</v>
      </c>
      <c r="E47" s="46" t="s">
        <v>1091</v>
      </c>
      <c r="F47" s="47">
        <v>115929378</v>
      </c>
      <c r="G47" s="48">
        <v>43109</v>
      </c>
      <c r="H47" s="48">
        <v>43450</v>
      </c>
      <c r="I47" s="36" t="s">
        <v>1525</v>
      </c>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ht="123.75" x14ac:dyDescent="0.2">
      <c r="A48" s="44" t="s">
        <v>61</v>
      </c>
      <c r="B48" s="34" t="s">
        <v>575</v>
      </c>
      <c r="C48" s="45" t="s">
        <v>14</v>
      </c>
      <c r="D48" s="35" t="s">
        <v>15</v>
      </c>
      <c r="E48" s="46" t="s">
        <v>1092</v>
      </c>
      <c r="F48" s="47">
        <v>107245248</v>
      </c>
      <c r="G48" s="48">
        <v>43109</v>
      </c>
      <c r="H48" s="48">
        <v>43460</v>
      </c>
      <c r="I48" s="36" t="s">
        <v>1527</v>
      </c>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ht="56.25" x14ac:dyDescent="0.2">
      <c r="A49" s="44" t="s">
        <v>62</v>
      </c>
      <c r="B49" s="34" t="s">
        <v>576</v>
      </c>
      <c r="C49" s="45" t="s">
        <v>14</v>
      </c>
      <c r="D49" s="35" t="s">
        <v>15</v>
      </c>
      <c r="E49" s="46" t="s">
        <v>1093</v>
      </c>
      <c r="F49" s="47">
        <f>27468412+41202619</f>
        <v>68671031</v>
      </c>
      <c r="G49" s="48">
        <v>43109</v>
      </c>
      <c r="H49" s="48">
        <v>43465</v>
      </c>
      <c r="I49" s="36" t="s">
        <v>1521</v>
      </c>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ht="67.5" x14ac:dyDescent="0.2">
      <c r="A50" s="44" t="s">
        <v>63</v>
      </c>
      <c r="B50" s="34" t="s">
        <v>577</v>
      </c>
      <c r="C50" s="45" t="s">
        <v>14</v>
      </c>
      <c r="D50" s="35" t="s">
        <v>15</v>
      </c>
      <c r="E50" s="46" t="s">
        <v>1094</v>
      </c>
      <c r="F50" s="47">
        <v>44659984</v>
      </c>
      <c r="G50" s="48">
        <v>43109</v>
      </c>
      <c r="H50" s="48">
        <v>43460</v>
      </c>
      <c r="I50" s="36" t="s">
        <v>1523</v>
      </c>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ht="101.25" x14ac:dyDescent="0.2">
      <c r="A51" s="44" t="s">
        <v>64</v>
      </c>
      <c r="B51" s="34" t="s">
        <v>578</v>
      </c>
      <c r="C51" s="45" t="s">
        <v>14</v>
      </c>
      <c r="D51" s="35" t="s">
        <v>15</v>
      </c>
      <c r="E51" s="46" t="s">
        <v>1075</v>
      </c>
      <c r="F51" s="47">
        <f>73434076+31471747</f>
        <v>104905823</v>
      </c>
      <c r="G51" s="48">
        <v>43109</v>
      </c>
      <c r="H51" s="48">
        <v>43465</v>
      </c>
      <c r="I51" s="36" t="s">
        <v>1520</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ht="101.25" x14ac:dyDescent="0.2">
      <c r="A52" s="44" t="s">
        <v>65</v>
      </c>
      <c r="B52" s="34" t="s">
        <v>579</v>
      </c>
      <c r="C52" s="45" t="s">
        <v>14</v>
      </c>
      <c r="D52" s="35" t="s">
        <v>15</v>
      </c>
      <c r="E52" s="46" t="s">
        <v>1075</v>
      </c>
      <c r="F52" s="47">
        <f>58707549+25160378</f>
        <v>83867927</v>
      </c>
      <c r="G52" s="48">
        <v>43109</v>
      </c>
      <c r="H52" s="48">
        <v>43465</v>
      </c>
      <c r="I52" s="36" t="s">
        <v>1520</v>
      </c>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ht="117.75" customHeight="1" x14ac:dyDescent="0.2">
      <c r="A53" s="44" t="s">
        <v>66</v>
      </c>
      <c r="B53" s="34" t="s">
        <v>580</v>
      </c>
      <c r="C53" s="45" t="s">
        <v>14</v>
      </c>
      <c r="D53" s="35" t="s">
        <v>15</v>
      </c>
      <c r="E53" s="46" t="s">
        <v>1095</v>
      </c>
      <c r="F53" s="47">
        <v>44197044</v>
      </c>
      <c r="G53" s="48">
        <v>43109</v>
      </c>
      <c r="H53" s="48">
        <v>43460</v>
      </c>
      <c r="I53" s="36" t="s">
        <v>1528</v>
      </c>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ht="106.5" customHeight="1" x14ac:dyDescent="0.2">
      <c r="A54" s="44" t="s">
        <v>67</v>
      </c>
      <c r="B54" s="34" t="s">
        <v>581</v>
      </c>
      <c r="C54" s="45" t="s">
        <v>14</v>
      </c>
      <c r="D54" s="35" t="s">
        <v>15</v>
      </c>
      <c r="E54" s="46" t="s">
        <v>1096</v>
      </c>
      <c r="F54" s="47">
        <v>118499608</v>
      </c>
      <c r="G54" s="48">
        <v>43109</v>
      </c>
      <c r="H54" s="48">
        <v>43460</v>
      </c>
      <c r="I54" s="36" t="s">
        <v>1528</v>
      </c>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ht="112.5" x14ac:dyDescent="0.2">
      <c r="A55" s="44" t="s">
        <v>68</v>
      </c>
      <c r="B55" s="34" t="s">
        <v>582</v>
      </c>
      <c r="C55" s="45" t="s">
        <v>14</v>
      </c>
      <c r="D55" s="35" t="s">
        <v>15</v>
      </c>
      <c r="E55" s="46" t="s">
        <v>1097</v>
      </c>
      <c r="F55" s="47">
        <v>91952388</v>
      </c>
      <c r="G55" s="48">
        <v>43109</v>
      </c>
      <c r="H55" s="48">
        <v>43460</v>
      </c>
      <c r="I55" s="36" t="s">
        <v>1528</v>
      </c>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ht="123.75" x14ac:dyDescent="0.2">
      <c r="A56" s="44" t="s">
        <v>69</v>
      </c>
      <c r="B56" s="34" t="s">
        <v>583</v>
      </c>
      <c r="C56" s="45" t="s">
        <v>14</v>
      </c>
      <c r="D56" s="35" t="s">
        <v>15</v>
      </c>
      <c r="E56" s="46" t="s">
        <v>1098</v>
      </c>
      <c r="F56" s="47">
        <v>98723424</v>
      </c>
      <c r="G56" s="48">
        <v>43109</v>
      </c>
      <c r="H56" s="48">
        <v>43460</v>
      </c>
      <c r="I56" s="36" t="s">
        <v>1528</v>
      </c>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ht="112.5" x14ac:dyDescent="0.2">
      <c r="A57" s="44" t="s">
        <v>70</v>
      </c>
      <c r="B57" s="34" t="s">
        <v>584</v>
      </c>
      <c r="C57" s="45" t="s">
        <v>14</v>
      </c>
      <c r="D57" s="35" t="s">
        <v>15</v>
      </c>
      <c r="E57" s="46" t="s">
        <v>1099</v>
      </c>
      <c r="F57" s="47">
        <v>145730858</v>
      </c>
      <c r="G57" s="48">
        <v>43109</v>
      </c>
      <c r="H57" s="48">
        <v>43460</v>
      </c>
      <c r="I57" s="36" t="s">
        <v>1528</v>
      </c>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ht="56.25" x14ac:dyDescent="0.2">
      <c r="A58" s="44" t="s">
        <v>71</v>
      </c>
      <c r="B58" s="34" t="s">
        <v>585</v>
      </c>
      <c r="C58" s="45" t="s">
        <v>14</v>
      </c>
      <c r="D58" s="35" t="s">
        <v>15</v>
      </c>
      <c r="E58" s="46" t="s">
        <v>1100</v>
      </c>
      <c r="F58" s="47">
        <v>81616788</v>
      </c>
      <c r="G58" s="48">
        <v>43109</v>
      </c>
      <c r="H58" s="48">
        <v>43460</v>
      </c>
      <c r="I58" s="36" t="s">
        <v>1529</v>
      </c>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ht="56.25" x14ac:dyDescent="0.2">
      <c r="A59" s="44" t="s">
        <v>72</v>
      </c>
      <c r="B59" s="34" t="s">
        <v>586</v>
      </c>
      <c r="C59" s="45" t="s">
        <v>14</v>
      </c>
      <c r="D59" s="35" t="s">
        <v>15</v>
      </c>
      <c r="E59" s="46" t="s">
        <v>1101</v>
      </c>
      <c r="F59" s="47">
        <v>55327348</v>
      </c>
      <c r="G59" s="48">
        <v>43109</v>
      </c>
      <c r="H59" s="48">
        <v>43460</v>
      </c>
      <c r="I59" s="36" t="s">
        <v>1529</v>
      </c>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ht="56.25" x14ac:dyDescent="0.2">
      <c r="A60" s="44" t="s">
        <v>73</v>
      </c>
      <c r="B60" s="34" t="s">
        <v>587</v>
      </c>
      <c r="C60" s="45" t="s">
        <v>14</v>
      </c>
      <c r="D60" s="35" t="s">
        <v>15</v>
      </c>
      <c r="E60" s="46" t="s">
        <v>1102</v>
      </c>
      <c r="F60" s="47">
        <v>67246824</v>
      </c>
      <c r="G60" s="48">
        <v>43109</v>
      </c>
      <c r="H60" s="48">
        <v>43460</v>
      </c>
      <c r="I60" s="36" t="s">
        <v>1529</v>
      </c>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5" customFormat="1" ht="135" x14ac:dyDescent="0.2">
      <c r="A61" s="44" t="s">
        <v>74</v>
      </c>
      <c r="B61" s="34" t="s">
        <v>588</v>
      </c>
      <c r="C61" s="45" t="s">
        <v>14</v>
      </c>
      <c r="D61" s="35" t="s">
        <v>15</v>
      </c>
      <c r="E61" s="46" t="s">
        <v>1103</v>
      </c>
      <c r="F61" s="47">
        <v>98723424</v>
      </c>
      <c r="G61" s="48">
        <v>43109</v>
      </c>
      <c r="H61" s="48">
        <v>43460</v>
      </c>
      <c r="I61" s="36" t="s">
        <v>1528</v>
      </c>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5" customFormat="1" ht="90" x14ac:dyDescent="0.2">
      <c r="A62" s="44" t="s">
        <v>75</v>
      </c>
      <c r="B62" s="34" t="s">
        <v>589</v>
      </c>
      <c r="C62" s="45" t="s">
        <v>14</v>
      </c>
      <c r="D62" s="35" t="s">
        <v>15</v>
      </c>
      <c r="E62" s="46" t="s">
        <v>1104</v>
      </c>
      <c r="F62" s="47">
        <v>61196844</v>
      </c>
      <c r="G62" s="48">
        <v>43109</v>
      </c>
      <c r="H62" s="48">
        <v>43460</v>
      </c>
      <c r="I62" s="36" t="s">
        <v>1528</v>
      </c>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5" customFormat="1" ht="135" x14ac:dyDescent="0.2">
      <c r="A63" s="44" t="s">
        <v>76</v>
      </c>
      <c r="B63" s="34" t="s">
        <v>590</v>
      </c>
      <c r="C63" s="45" t="s">
        <v>14</v>
      </c>
      <c r="D63" s="35" t="s">
        <v>15</v>
      </c>
      <c r="E63" s="46" t="s">
        <v>1105</v>
      </c>
      <c r="F63" s="47">
        <v>98723424</v>
      </c>
      <c r="G63" s="48">
        <v>43109</v>
      </c>
      <c r="H63" s="48">
        <v>43460</v>
      </c>
      <c r="I63" s="36" t="s">
        <v>1528</v>
      </c>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5" customFormat="1" ht="112.5" x14ac:dyDescent="0.2">
      <c r="A64" s="44" t="s">
        <v>77</v>
      </c>
      <c r="B64" s="34" t="s">
        <v>591</v>
      </c>
      <c r="C64" s="45" t="s">
        <v>14</v>
      </c>
      <c r="D64" s="35" t="s">
        <v>15</v>
      </c>
      <c r="E64" s="46" t="s">
        <v>1106</v>
      </c>
      <c r="F64" s="47">
        <v>98723424</v>
      </c>
      <c r="G64" s="48">
        <v>43109</v>
      </c>
      <c r="H64" s="48">
        <v>43460</v>
      </c>
      <c r="I64" s="36" t="s">
        <v>1528</v>
      </c>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5" customFormat="1" ht="101.25" x14ac:dyDescent="0.2">
      <c r="A65" s="44" t="s">
        <v>78</v>
      </c>
      <c r="B65" s="34" t="s">
        <v>592</v>
      </c>
      <c r="C65" s="45" t="s">
        <v>14</v>
      </c>
      <c r="D65" s="35" t="s">
        <v>15</v>
      </c>
      <c r="E65" s="46" t="s">
        <v>1107</v>
      </c>
      <c r="F65" s="47">
        <v>141337894</v>
      </c>
      <c r="G65" s="48">
        <v>43109</v>
      </c>
      <c r="H65" s="48">
        <v>43460</v>
      </c>
      <c r="I65" s="36" t="s">
        <v>1528</v>
      </c>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5" customFormat="1" ht="101.25" x14ac:dyDescent="0.2">
      <c r="A66" s="44" t="s">
        <v>79</v>
      </c>
      <c r="B66" s="34" t="s">
        <v>593</v>
      </c>
      <c r="C66" s="45" t="s">
        <v>14</v>
      </c>
      <c r="D66" s="35" t="s">
        <v>15</v>
      </c>
      <c r="E66" s="46" t="s">
        <v>1108</v>
      </c>
      <c r="F66" s="47">
        <v>113586326</v>
      </c>
      <c r="G66" s="48">
        <v>43109</v>
      </c>
      <c r="H66" s="48">
        <v>43460</v>
      </c>
      <c r="I66" s="36" t="s">
        <v>1530</v>
      </c>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5" customFormat="1" ht="67.5" x14ac:dyDescent="0.2">
      <c r="A67" s="44" t="s">
        <v>80</v>
      </c>
      <c r="B67" s="34" t="s">
        <v>594</v>
      </c>
      <c r="C67" s="45" t="s">
        <v>14</v>
      </c>
      <c r="D67" s="35" t="s">
        <v>15</v>
      </c>
      <c r="E67" s="46" t="s">
        <v>1109</v>
      </c>
      <c r="F67" s="47">
        <f>71984093+1811743</f>
        <v>73795836</v>
      </c>
      <c r="G67" s="48">
        <v>43109</v>
      </c>
      <c r="H67" s="48">
        <v>43460</v>
      </c>
      <c r="I67" s="36" t="s">
        <v>1529</v>
      </c>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5" customFormat="1" ht="90" x14ac:dyDescent="0.2">
      <c r="A68" s="44" t="s">
        <v>81</v>
      </c>
      <c r="B68" s="34" t="s">
        <v>595</v>
      </c>
      <c r="C68" s="45" t="s">
        <v>14</v>
      </c>
      <c r="D68" s="35" t="s">
        <v>15</v>
      </c>
      <c r="E68" s="46" t="s">
        <v>1110</v>
      </c>
      <c r="F68" s="47">
        <v>98723424</v>
      </c>
      <c r="G68" s="48">
        <v>43109</v>
      </c>
      <c r="H68" s="48">
        <v>43460</v>
      </c>
      <c r="I68" s="36" t="s">
        <v>1528</v>
      </c>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5" customFormat="1" ht="112.5" x14ac:dyDescent="0.2">
      <c r="A69" s="44" t="s">
        <v>82</v>
      </c>
      <c r="B69" s="34" t="s">
        <v>596</v>
      </c>
      <c r="C69" s="45" t="s">
        <v>14</v>
      </c>
      <c r="D69" s="35" t="s">
        <v>15</v>
      </c>
      <c r="E69" s="46" t="s">
        <v>1111</v>
      </c>
      <c r="F69" s="47">
        <v>91952388</v>
      </c>
      <c r="G69" s="48">
        <v>43109</v>
      </c>
      <c r="H69" s="48">
        <v>43460</v>
      </c>
      <c r="I69" s="36" t="s">
        <v>1528</v>
      </c>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5" customFormat="1" ht="135" x14ac:dyDescent="0.2">
      <c r="A70" s="44" t="s">
        <v>83</v>
      </c>
      <c r="B70" s="34" t="s">
        <v>597</v>
      </c>
      <c r="C70" s="45" t="s">
        <v>14</v>
      </c>
      <c r="D70" s="35" t="s">
        <v>15</v>
      </c>
      <c r="E70" s="46" t="s">
        <v>1112</v>
      </c>
      <c r="F70" s="47">
        <v>98723424</v>
      </c>
      <c r="G70" s="48">
        <v>43109</v>
      </c>
      <c r="H70" s="48">
        <v>43460</v>
      </c>
      <c r="I70" s="36" t="s">
        <v>1528</v>
      </c>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5" customFormat="1" ht="101.25" x14ac:dyDescent="0.2">
      <c r="A71" s="44" t="s">
        <v>84</v>
      </c>
      <c r="B71" s="34" t="s">
        <v>598</v>
      </c>
      <c r="C71" s="45" t="s">
        <v>14</v>
      </c>
      <c r="D71" s="35" t="s">
        <v>15</v>
      </c>
      <c r="E71" s="46" t="s">
        <v>1113</v>
      </c>
      <c r="F71" s="47">
        <f>61150980+61150980</f>
        <v>122301960</v>
      </c>
      <c r="G71" s="48">
        <v>43109</v>
      </c>
      <c r="H71" s="48">
        <v>43450</v>
      </c>
      <c r="I71" s="36" t="s">
        <v>1525</v>
      </c>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5" customFormat="1" ht="101.25" x14ac:dyDescent="0.2">
      <c r="A72" s="44" t="s">
        <v>85</v>
      </c>
      <c r="B72" s="34" t="s">
        <v>599</v>
      </c>
      <c r="C72" s="45" t="s">
        <v>14</v>
      </c>
      <c r="D72" s="35" t="s">
        <v>15</v>
      </c>
      <c r="E72" s="46" t="s">
        <v>1114</v>
      </c>
      <c r="F72" s="47">
        <v>98723424</v>
      </c>
      <c r="G72" s="48">
        <v>43109</v>
      </c>
      <c r="H72" s="48">
        <v>43460</v>
      </c>
      <c r="I72" s="36" t="s">
        <v>1528</v>
      </c>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ht="135" x14ac:dyDescent="0.2">
      <c r="A73" s="44" t="s">
        <v>86</v>
      </c>
      <c r="B73" s="34" t="s">
        <v>600</v>
      </c>
      <c r="C73" s="45" t="s">
        <v>14</v>
      </c>
      <c r="D73" s="35" t="s">
        <v>15</v>
      </c>
      <c r="E73" s="46" t="s">
        <v>1115</v>
      </c>
      <c r="F73" s="47">
        <v>88849552</v>
      </c>
      <c r="G73" s="48">
        <v>43109</v>
      </c>
      <c r="H73" s="48">
        <v>43465</v>
      </c>
      <c r="I73" s="36" t="s">
        <v>1526</v>
      </c>
    </row>
    <row r="74" spans="1:247" ht="146.25" x14ac:dyDescent="0.2">
      <c r="A74" s="44" t="s">
        <v>87</v>
      </c>
      <c r="B74" s="34" t="s">
        <v>601</v>
      </c>
      <c r="C74" s="45" t="s">
        <v>14</v>
      </c>
      <c r="D74" s="35" t="s">
        <v>15</v>
      </c>
      <c r="E74" s="46" t="s">
        <v>1116</v>
      </c>
      <c r="F74" s="47">
        <v>88849552</v>
      </c>
      <c r="G74" s="48">
        <v>43109</v>
      </c>
      <c r="H74" s="48">
        <v>43465</v>
      </c>
      <c r="I74" s="36" t="s">
        <v>1526</v>
      </c>
    </row>
    <row r="75" spans="1:247" ht="146.25" x14ac:dyDescent="0.2">
      <c r="A75" s="44" t="s">
        <v>88</v>
      </c>
      <c r="B75" s="34" t="s">
        <v>602</v>
      </c>
      <c r="C75" s="45" t="s">
        <v>14</v>
      </c>
      <c r="D75" s="35" t="s">
        <v>15</v>
      </c>
      <c r="E75" s="46" t="s">
        <v>1117</v>
      </c>
      <c r="F75" s="47">
        <v>72820165</v>
      </c>
      <c r="G75" s="48">
        <v>43109</v>
      </c>
      <c r="H75" s="48">
        <v>43465</v>
      </c>
      <c r="I75" s="36" t="s">
        <v>1526</v>
      </c>
    </row>
    <row r="76" spans="1:247" ht="157.5" x14ac:dyDescent="0.2">
      <c r="A76" s="44" t="s">
        <v>89</v>
      </c>
      <c r="B76" s="34" t="s">
        <v>603</v>
      </c>
      <c r="C76" s="45" t="s">
        <v>14</v>
      </c>
      <c r="D76" s="35" t="s">
        <v>15</v>
      </c>
      <c r="E76" s="46" t="s">
        <v>1118</v>
      </c>
      <c r="F76" s="47">
        <v>138994735</v>
      </c>
      <c r="G76" s="48">
        <v>43109</v>
      </c>
      <c r="H76" s="48">
        <v>43465</v>
      </c>
      <c r="I76" s="36" t="s">
        <v>1526</v>
      </c>
    </row>
    <row r="77" spans="1:247" ht="112.5" x14ac:dyDescent="0.2">
      <c r="A77" s="44" t="s">
        <v>90</v>
      </c>
      <c r="B77" s="34" t="s">
        <v>604</v>
      </c>
      <c r="C77" s="45" t="s">
        <v>14</v>
      </c>
      <c r="D77" s="35" t="s">
        <v>15</v>
      </c>
      <c r="E77" s="46" t="s">
        <v>1119</v>
      </c>
      <c r="F77" s="47">
        <v>98945588</v>
      </c>
      <c r="G77" s="48">
        <v>43109</v>
      </c>
      <c r="H77" s="48">
        <v>43460</v>
      </c>
      <c r="I77" s="36" t="s">
        <v>1530</v>
      </c>
    </row>
    <row r="78" spans="1:247" ht="90" x14ac:dyDescent="0.2">
      <c r="A78" s="44" t="s">
        <v>91</v>
      </c>
      <c r="B78" s="34" t="s">
        <v>605</v>
      </c>
      <c r="C78" s="45" t="s">
        <v>14</v>
      </c>
      <c r="D78" s="35" t="s">
        <v>15</v>
      </c>
      <c r="E78" s="46" t="s">
        <v>1120</v>
      </c>
      <c r="F78" s="47">
        <v>93773472</v>
      </c>
      <c r="G78" s="48">
        <v>43109</v>
      </c>
      <c r="H78" s="48">
        <v>43460</v>
      </c>
      <c r="I78" s="36" t="s">
        <v>1530</v>
      </c>
    </row>
    <row r="79" spans="1:247" ht="135" x14ac:dyDescent="0.2">
      <c r="A79" s="44" t="s">
        <v>92</v>
      </c>
      <c r="B79" s="34" t="s">
        <v>606</v>
      </c>
      <c r="C79" s="45" t="s">
        <v>14</v>
      </c>
      <c r="D79" s="35" t="s">
        <v>15</v>
      </c>
      <c r="E79" s="46" t="s">
        <v>1121</v>
      </c>
      <c r="F79" s="47">
        <v>141185808</v>
      </c>
      <c r="G79" s="48">
        <v>43109</v>
      </c>
      <c r="H79" s="48">
        <v>43460</v>
      </c>
      <c r="I79" s="36" t="s">
        <v>1530</v>
      </c>
    </row>
    <row r="80" spans="1:247" ht="78.75" x14ac:dyDescent="0.2">
      <c r="A80" s="44" t="s">
        <v>93</v>
      </c>
      <c r="B80" s="34" t="s">
        <v>607</v>
      </c>
      <c r="C80" s="45" t="s">
        <v>14</v>
      </c>
      <c r="D80" s="35" t="s">
        <v>15</v>
      </c>
      <c r="E80" s="46" t="s">
        <v>1122</v>
      </c>
      <c r="F80" s="47">
        <v>104323978</v>
      </c>
      <c r="G80" s="48">
        <v>43109</v>
      </c>
      <c r="H80" s="48">
        <v>43460</v>
      </c>
      <c r="I80" s="36" t="s">
        <v>1530</v>
      </c>
    </row>
    <row r="81" spans="1:9" ht="101.25" x14ac:dyDescent="0.2">
      <c r="A81" s="44" t="s">
        <v>94</v>
      </c>
      <c r="B81" s="34" t="s">
        <v>608</v>
      </c>
      <c r="C81" s="45" t="s">
        <v>14</v>
      </c>
      <c r="D81" s="35" t="s">
        <v>15</v>
      </c>
      <c r="E81" s="46" t="s">
        <v>1123</v>
      </c>
      <c r="F81" s="47">
        <v>103499724</v>
      </c>
      <c r="G81" s="48">
        <v>43109</v>
      </c>
      <c r="H81" s="48">
        <v>43460</v>
      </c>
      <c r="I81" s="36" t="s">
        <v>1528</v>
      </c>
    </row>
    <row r="82" spans="1:9" ht="180" x14ac:dyDescent="0.2">
      <c r="A82" s="44" t="s">
        <v>95</v>
      </c>
      <c r="B82" s="34" t="s">
        <v>609</v>
      </c>
      <c r="C82" s="45" t="s">
        <v>14</v>
      </c>
      <c r="D82" s="35" t="s">
        <v>15</v>
      </c>
      <c r="E82" s="46" t="s">
        <v>1124</v>
      </c>
      <c r="F82" s="47">
        <v>135316676</v>
      </c>
      <c r="G82" s="48">
        <v>43109</v>
      </c>
      <c r="H82" s="48">
        <v>43465</v>
      </c>
      <c r="I82" s="36" t="s">
        <v>1526</v>
      </c>
    </row>
    <row r="83" spans="1:9" ht="146.25" x14ac:dyDescent="0.2">
      <c r="A83" s="44" t="s">
        <v>96</v>
      </c>
      <c r="B83" s="34" t="s">
        <v>610</v>
      </c>
      <c r="C83" s="45" t="s">
        <v>14</v>
      </c>
      <c r="D83" s="35" t="s">
        <v>15</v>
      </c>
      <c r="E83" s="46" t="s">
        <v>1125</v>
      </c>
      <c r="F83" s="47">
        <v>150203735</v>
      </c>
      <c r="G83" s="48">
        <v>43109</v>
      </c>
      <c r="H83" s="48">
        <v>43465</v>
      </c>
      <c r="I83" s="36" t="s">
        <v>1526</v>
      </c>
    </row>
    <row r="84" spans="1:9" ht="123.75" x14ac:dyDescent="0.2">
      <c r="A84" s="44" t="s">
        <v>97</v>
      </c>
      <c r="B84" s="34" t="s">
        <v>611</v>
      </c>
      <c r="C84" s="45" t="s">
        <v>14</v>
      </c>
      <c r="D84" s="35" t="s">
        <v>15</v>
      </c>
      <c r="E84" s="46" t="s">
        <v>1126</v>
      </c>
      <c r="F84" s="47">
        <v>90097966</v>
      </c>
      <c r="G84" s="48">
        <v>43109</v>
      </c>
      <c r="H84" s="48">
        <v>43460</v>
      </c>
      <c r="I84" s="36" t="s">
        <v>1530</v>
      </c>
    </row>
    <row r="85" spans="1:9" ht="78.75" x14ac:dyDescent="0.2">
      <c r="A85" s="44" t="s">
        <v>98</v>
      </c>
      <c r="B85" s="34" t="s">
        <v>612</v>
      </c>
      <c r="C85" s="45" t="s">
        <v>14</v>
      </c>
      <c r="D85" s="35" t="s">
        <v>15</v>
      </c>
      <c r="E85" s="46" t="s">
        <v>1127</v>
      </c>
      <c r="F85" s="47">
        <v>91459064</v>
      </c>
      <c r="G85" s="48">
        <v>43109</v>
      </c>
      <c r="H85" s="48">
        <v>43460</v>
      </c>
      <c r="I85" s="36" t="s">
        <v>1530</v>
      </c>
    </row>
    <row r="86" spans="1:9" ht="78.75" x14ac:dyDescent="0.2">
      <c r="A86" s="44" t="s">
        <v>99</v>
      </c>
      <c r="B86" s="34" t="s">
        <v>613</v>
      </c>
      <c r="C86" s="45" t="s">
        <v>14</v>
      </c>
      <c r="D86" s="35" t="s">
        <v>15</v>
      </c>
      <c r="E86" s="46" t="s">
        <v>1128</v>
      </c>
      <c r="F86" s="47">
        <v>142139960</v>
      </c>
      <c r="G86" s="48">
        <v>43109</v>
      </c>
      <c r="H86" s="48">
        <v>43460</v>
      </c>
      <c r="I86" s="36" t="s">
        <v>1528</v>
      </c>
    </row>
    <row r="87" spans="1:9" ht="101.25" x14ac:dyDescent="0.2">
      <c r="A87" s="44" t="s">
        <v>100</v>
      </c>
      <c r="B87" s="34" t="s">
        <v>614</v>
      </c>
      <c r="C87" s="45" t="s">
        <v>14</v>
      </c>
      <c r="D87" s="35" t="s">
        <v>15</v>
      </c>
      <c r="E87" s="46" t="s">
        <v>1129</v>
      </c>
      <c r="F87" s="47">
        <v>103480236</v>
      </c>
      <c r="G87" s="48">
        <v>43109</v>
      </c>
      <c r="H87" s="48">
        <v>43460</v>
      </c>
      <c r="I87" s="36" t="s">
        <v>1528</v>
      </c>
    </row>
    <row r="88" spans="1:9" ht="101.25" x14ac:dyDescent="0.2">
      <c r="A88" s="44" t="s">
        <v>101</v>
      </c>
      <c r="B88" s="34" t="s">
        <v>615</v>
      </c>
      <c r="C88" s="45" t="s">
        <v>14</v>
      </c>
      <c r="D88" s="35" t="s">
        <v>15</v>
      </c>
      <c r="E88" s="46" t="s">
        <v>1130</v>
      </c>
      <c r="F88" s="47">
        <v>160509780</v>
      </c>
      <c r="G88" s="48">
        <v>43109</v>
      </c>
      <c r="H88" s="48">
        <v>43460</v>
      </c>
      <c r="I88" s="36" t="s">
        <v>1528</v>
      </c>
    </row>
    <row r="89" spans="1:9" ht="112.5" x14ac:dyDescent="0.2">
      <c r="A89" s="44" t="s">
        <v>102</v>
      </c>
      <c r="B89" s="34" t="s">
        <v>616</v>
      </c>
      <c r="C89" s="45" t="s">
        <v>14</v>
      </c>
      <c r="D89" s="35" t="s">
        <v>15</v>
      </c>
      <c r="E89" s="46" t="s">
        <v>1131</v>
      </c>
      <c r="F89" s="47">
        <v>99349884</v>
      </c>
      <c r="G89" s="48">
        <v>43109</v>
      </c>
      <c r="H89" s="48">
        <v>43460</v>
      </c>
      <c r="I89" s="36" t="s">
        <v>1530</v>
      </c>
    </row>
    <row r="90" spans="1:9" ht="67.5" x14ac:dyDescent="0.2">
      <c r="A90" s="44" t="s">
        <v>103</v>
      </c>
      <c r="B90" s="34" t="s">
        <v>617</v>
      </c>
      <c r="C90" s="45" t="s">
        <v>14</v>
      </c>
      <c r="D90" s="35" t="s">
        <v>15</v>
      </c>
      <c r="E90" s="46" t="s">
        <v>1132</v>
      </c>
      <c r="F90" s="47">
        <v>136303616</v>
      </c>
      <c r="G90" s="48">
        <v>43109</v>
      </c>
      <c r="H90" s="48">
        <v>43460</v>
      </c>
      <c r="I90" s="36" t="s">
        <v>1530</v>
      </c>
    </row>
    <row r="91" spans="1:9" ht="101.25" x14ac:dyDescent="0.2">
      <c r="A91" s="44" t="s">
        <v>104</v>
      </c>
      <c r="B91" s="34" t="s">
        <v>618</v>
      </c>
      <c r="C91" s="45" t="s">
        <v>14</v>
      </c>
      <c r="D91" s="35" t="s">
        <v>15</v>
      </c>
      <c r="E91" s="46" t="s">
        <v>1133</v>
      </c>
      <c r="F91" s="47">
        <v>61196844</v>
      </c>
      <c r="G91" s="48">
        <v>43110</v>
      </c>
      <c r="H91" s="48">
        <v>43460</v>
      </c>
      <c r="I91" s="36" t="s">
        <v>1528</v>
      </c>
    </row>
    <row r="92" spans="1:9" ht="56.25" x14ac:dyDescent="0.2">
      <c r="A92" s="44" t="s">
        <v>105</v>
      </c>
      <c r="B92" s="34" t="s">
        <v>619</v>
      </c>
      <c r="C92" s="45" t="s">
        <v>14</v>
      </c>
      <c r="D92" s="35" t="s">
        <v>15</v>
      </c>
      <c r="E92" s="46" t="s">
        <v>1100</v>
      </c>
      <c r="F92" s="47">
        <v>55327348</v>
      </c>
      <c r="G92" s="48">
        <v>43110</v>
      </c>
      <c r="H92" s="48">
        <v>43460</v>
      </c>
      <c r="I92" s="36" t="s">
        <v>1529</v>
      </c>
    </row>
    <row r="93" spans="1:9" ht="56.25" x14ac:dyDescent="0.2">
      <c r="A93" s="44" t="s">
        <v>106</v>
      </c>
      <c r="B93" s="34" t="s">
        <v>620</v>
      </c>
      <c r="C93" s="45" t="s">
        <v>14</v>
      </c>
      <c r="D93" s="35" t="s">
        <v>15</v>
      </c>
      <c r="E93" s="46" t="s">
        <v>1134</v>
      </c>
      <c r="F93" s="47">
        <v>70998324</v>
      </c>
      <c r="G93" s="48">
        <v>43110</v>
      </c>
      <c r="H93" s="48">
        <v>43460</v>
      </c>
      <c r="I93" s="36" t="s">
        <v>1529</v>
      </c>
    </row>
    <row r="94" spans="1:9" ht="101.25" x14ac:dyDescent="0.2">
      <c r="A94" s="44" t="s">
        <v>107</v>
      </c>
      <c r="B94" s="34" t="s">
        <v>621</v>
      </c>
      <c r="C94" s="45" t="s">
        <v>14</v>
      </c>
      <c r="D94" s="35" t="s">
        <v>15</v>
      </c>
      <c r="E94" s="46" t="s">
        <v>1135</v>
      </c>
      <c r="F94" s="47">
        <v>139899600</v>
      </c>
      <c r="G94" s="48">
        <v>43110</v>
      </c>
      <c r="H94" s="48">
        <v>43460</v>
      </c>
      <c r="I94" s="36" t="s">
        <v>1530</v>
      </c>
    </row>
    <row r="95" spans="1:9" ht="101.25" x14ac:dyDescent="0.2">
      <c r="A95" s="44" t="s">
        <v>108</v>
      </c>
      <c r="B95" s="34" t="s">
        <v>622</v>
      </c>
      <c r="C95" s="45" t="s">
        <v>14</v>
      </c>
      <c r="D95" s="35" t="s">
        <v>15</v>
      </c>
      <c r="E95" s="46" t="s">
        <v>1136</v>
      </c>
      <c r="F95" s="47">
        <v>77209568</v>
      </c>
      <c r="G95" s="48">
        <v>43110</v>
      </c>
      <c r="H95" s="48">
        <v>43460</v>
      </c>
      <c r="I95" s="36" t="s">
        <v>1531</v>
      </c>
    </row>
    <row r="96" spans="1:9" ht="101.25" x14ac:dyDescent="0.2">
      <c r="A96" s="44" t="s">
        <v>109</v>
      </c>
      <c r="B96" s="34" t="s">
        <v>623</v>
      </c>
      <c r="C96" s="45" t="s">
        <v>14</v>
      </c>
      <c r="D96" s="35" t="s">
        <v>15</v>
      </c>
      <c r="E96" s="46" t="s">
        <v>1137</v>
      </c>
      <c r="F96" s="47">
        <v>124410706</v>
      </c>
      <c r="G96" s="48">
        <v>43110</v>
      </c>
      <c r="H96" s="48">
        <v>43460</v>
      </c>
      <c r="I96" s="36" t="s">
        <v>1532</v>
      </c>
    </row>
    <row r="97" spans="1:9" ht="45" x14ac:dyDescent="0.2">
      <c r="A97" s="44" t="s">
        <v>110</v>
      </c>
      <c r="B97" s="34" t="s">
        <v>624</v>
      </c>
      <c r="C97" s="45" t="s">
        <v>14</v>
      </c>
      <c r="D97" s="35" t="s">
        <v>15</v>
      </c>
      <c r="E97" s="46" t="s">
        <v>1138</v>
      </c>
      <c r="F97" s="47">
        <v>45707534</v>
      </c>
      <c r="G97" s="48">
        <v>43110</v>
      </c>
      <c r="H97" s="48">
        <v>43460</v>
      </c>
      <c r="I97" s="36" t="s">
        <v>1533</v>
      </c>
    </row>
    <row r="98" spans="1:9" ht="45" x14ac:dyDescent="0.2">
      <c r="A98" s="44" t="s">
        <v>111</v>
      </c>
      <c r="B98" s="34" t="s">
        <v>625</v>
      </c>
      <c r="C98" s="45" t="s">
        <v>14</v>
      </c>
      <c r="D98" s="35" t="s">
        <v>15</v>
      </c>
      <c r="E98" s="46" t="s">
        <v>1139</v>
      </c>
      <c r="F98" s="47">
        <v>24542963</v>
      </c>
      <c r="G98" s="48">
        <v>43110</v>
      </c>
      <c r="H98" s="48">
        <v>43460</v>
      </c>
      <c r="I98" s="36" t="s">
        <v>1533</v>
      </c>
    </row>
    <row r="99" spans="1:9" ht="101.25" x14ac:dyDescent="0.2">
      <c r="A99" s="44" t="s">
        <v>112</v>
      </c>
      <c r="B99" s="34" t="s">
        <v>626</v>
      </c>
      <c r="C99" s="45" t="s">
        <v>14</v>
      </c>
      <c r="D99" s="35" t="s">
        <v>15</v>
      </c>
      <c r="E99" s="46" t="s">
        <v>1140</v>
      </c>
      <c r="F99" s="47">
        <v>91002485</v>
      </c>
      <c r="G99" s="48">
        <v>43110</v>
      </c>
      <c r="H99" s="48">
        <v>43460</v>
      </c>
      <c r="I99" s="36" t="s">
        <v>1533</v>
      </c>
    </row>
    <row r="100" spans="1:9" ht="90" x14ac:dyDescent="0.2">
      <c r="A100" s="44" t="s">
        <v>113</v>
      </c>
      <c r="B100" s="34" t="s">
        <v>627</v>
      </c>
      <c r="C100" s="45" t="s">
        <v>14</v>
      </c>
      <c r="D100" s="35" t="s">
        <v>15</v>
      </c>
      <c r="E100" s="46" t="s">
        <v>1141</v>
      </c>
      <c r="F100" s="47">
        <v>128110318</v>
      </c>
      <c r="G100" s="48">
        <v>43110</v>
      </c>
      <c r="H100" s="48">
        <v>43460</v>
      </c>
      <c r="I100" s="36" t="s">
        <v>1533</v>
      </c>
    </row>
    <row r="101" spans="1:9" ht="45" x14ac:dyDescent="0.2">
      <c r="A101" s="44" t="s">
        <v>114</v>
      </c>
      <c r="B101" s="34" t="s">
        <v>628</v>
      </c>
      <c r="C101" s="45" t="s">
        <v>14</v>
      </c>
      <c r="D101" s="35" t="s">
        <v>15</v>
      </c>
      <c r="E101" s="46" t="s">
        <v>1142</v>
      </c>
      <c r="F101" s="47">
        <v>48825860</v>
      </c>
      <c r="G101" s="48">
        <v>43110</v>
      </c>
      <c r="H101" s="48">
        <v>43457</v>
      </c>
      <c r="I101" s="36" t="s">
        <v>1524</v>
      </c>
    </row>
    <row r="102" spans="1:9" ht="90" x14ac:dyDescent="0.2">
      <c r="A102" s="44" t="s">
        <v>115</v>
      </c>
      <c r="B102" s="34" t="s">
        <v>629</v>
      </c>
      <c r="C102" s="45" t="s">
        <v>14</v>
      </c>
      <c r="D102" s="35" t="s">
        <v>15</v>
      </c>
      <c r="E102" s="46" t="s">
        <v>1143</v>
      </c>
      <c r="F102" s="47">
        <v>132591056</v>
      </c>
      <c r="G102" s="48">
        <v>43110</v>
      </c>
      <c r="H102" s="48">
        <v>43460</v>
      </c>
      <c r="I102" s="36" t="s">
        <v>1524</v>
      </c>
    </row>
    <row r="103" spans="1:9" ht="56.25" x14ac:dyDescent="0.2">
      <c r="A103" s="44" t="s">
        <v>116</v>
      </c>
      <c r="B103" s="34" t="s">
        <v>630</v>
      </c>
      <c r="C103" s="45" t="s">
        <v>14</v>
      </c>
      <c r="D103" s="35" t="s">
        <v>15</v>
      </c>
      <c r="E103" s="46" t="s">
        <v>1144</v>
      </c>
      <c r="F103" s="47">
        <v>114948340</v>
      </c>
      <c r="G103" s="48">
        <v>43110</v>
      </c>
      <c r="H103" s="48">
        <v>43457</v>
      </c>
      <c r="I103" s="36" t="s">
        <v>1524</v>
      </c>
    </row>
    <row r="104" spans="1:9" ht="56.25" x14ac:dyDescent="0.2">
      <c r="A104" s="44" t="s">
        <v>117</v>
      </c>
      <c r="B104" s="34" t="s">
        <v>631</v>
      </c>
      <c r="C104" s="45" t="s">
        <v>14</v>
      </c>
      <c r="D104" s="35" t="s">
        <v>15</v>
      </c>
      <c r="E104" s="46" t="s">
        <v>1145</v>
      </c>
      <c r="F104" s="47">
        <v>113730778</v>
      </c>
      <c r="G104" s="48">
        <v>43110</v>
      </c>
      <c r="H104" s="48">
        <v>43455</v>
      </c>
      <c r="I104" s="36" t="s">
        <v>1525</v>
      </c>
    </row>
    <row r="105" spans="1:9" ht="56.25" x14ac:dyDescent="0.2">
      <c r="A105" s="44" t="s">
        <v>118</v>
      </c>
      <c r="B105" s="34" t="s">
        <v>632</v>
      </c>
      <c r="C105" s="45" t="s">
        <v>14</v>
      </c>
      <c r="D105" s="35" t="s">
        <v>15</v>
      </c>
      <c r="E105" s="46" t="s">
        <v>1146</v>
      </c>
      <c r="F105" s="47">
        <v>147186154</v>
      </c>
      <c r="G105" s="48">
        <v>43110</v>
      </c>
      <c r="H105" s="48">
        <v>43455</v>
      </c>
      <c r="I105" s="36" t="s">
        <v>1525</v>
      </c>
    </row>
    <row r="106" spans="1:9" ht="45" x14ac:dyDescent="0.2">
      <c r="A106" s="44" t="s">
        <v>119</v>
      </c>
      <c r="B106" s="34" t="s">
        <v>633</v>
      </c>
      <c r="C106" s="45" t="s">
        <v>14</v>
      </c>
      <c r="D106" s="35" t="s">
        <v>15</v>
      </c>
      <c r="E106" s="46" t="s">
        <v>1147</v>
      </c>
      <c r="F106" s="47">
        <f>51655579+51655579</f>
        <v>103311158</v>
      </c>
      <c r="G106" s="48">
        <v>43110</v>
      </c>
      <c r="H106" s="48">
        <v>43460</v>
      </c>
      <c r="I106" s="36" t="s">
        <v>1525</v>
      </c>
    </row>
    <row r="107" spans="1:9" ht="78.75" x14ac:dyDescent="0.2">
      <c r="A107" s="44" t="s">
        <v>120</v>
      </c>
      <c r="B107" s="34" t="s">
        <v>634</v>
      </c>
      <c r="C107" s="45" t="s">
        <v>14</v>
      </c>
      <c r="D107" s="35" t="s">
        <v>15</v>
      </c>
      <c r="E107" s="46" t="s">
        <v>1148</v>
      </c>
      <c r="F107" s="47">
        <v>57781086</v>
      </c>
      <c r="G107" s="48">
        <v>43110</v>
      </c>
      <c r="H107" s="48">
        <v>43460</v>
      </c>
      <c r="I107" s="36" t="s">
        <v>1532</v>
      </c>
    </row>
    <row r="108" spans="1:9" ht="101.25" x14ac:dyDescent="0.2">
      <c r="A108" s="44" t="s">
        <v>121</v>
      </c>
      <c r="B108" s="34" t="s">
        <v>635</v>
      </c>
      <c r="C108" s="45" t="s">
        <v>14</v>
      </c>
      <c r="D108" s="35" t="s">
        <v>15</v>
      </c>
      <c r="E108" s="46" t="s">
        <v>1149</v>
      </c>
      <c r="F108" s="47">
        <v>44747038</v>
      </c>
      <c r="G108" s="48">
        <v>43110</v>
      </c>
      <c r="H108" s="48">
        <v>43460</v>
      </c>
      <c r="I108" s="36" t="s">
        <v>1533</v>
      </c>
    </row>
    <row r="109" spans="1:9" ht="67.5" x14ac:dyDescent="0.2">
      <c r="A109" s="44" t="s">
        <v>122</v>
      </c>
      <c r="B109" s="34" t="s">
        <v>636</v>
      </c>
      <c r="C109" s="45" t="s">
        <v>14</v>
      </c>
      <c r="D109" s="35" t="s">
        <v>15</v>
      </c>
      <c r="E109" s="46" t="s">
        <v>1150</v>
      </c>
      <c r="F109" s="47">
        <v>47655245</v>
      </c>
      <c r="G109" s="48">
        <v>43110</v>
      </c>
      <c r="H109" s="48">
        <v>43460</v>
      </c>
      <c r="I109" s="36" t="s">
        <v>1533</v>
      </c>
    </row>
    <row r="110" spans="1:9" ht="56.25" x14ac:dyDescent="0.2">
      <c r="A110" s="44" t="s">
        <v>123</v>
      </c>
      <c r="B110" s="34" t="s">
        <v>637</v>
      </c>
      <c r="C110" s="45" t="s">
        <v>14</v>
      </c>
      <c r="D110" s="35" t="s">
        <v>15</v>
      </c>
      <c r="E110" s="46" t="s">
        <v>1151</v>
      </c>
      <c r="F110" s="47">
        <v>53940000</v>
      </c>
      <c r="G110" s="48">
        <v>43110</v>
      </c>
      <c r="H110" s="48">
        <v>43460</v>
      </c>
      <c r="I110" s="36" t="s">
        <v>1531</v>
      </c>
    </row>
    <row r="111" spans="1:9" ht="90" x14ac:dyDescent="0.2">
      <c r="A111" s="44" t="s">
        <v>124</v>
      </c>
      <c r="B111" s="34" t="s">
        <v>638</v>
      </c>
      <c r="C111" s="45" t="s">
        <v>14</v>
      </c>
      <c r="D111" s="35" t="s">
        <v>15</v>
      </c>
      <c r="E111" s="46" t="s">
        <v>1152</v>
      </c>
      <c r="F111" s="47">
        <v>53940000</v>
      </c>
      <c r="G111" s="48">
        <v>43110</v>
      </c>
      <c r="H111" s="48">
        <v>43460</v>
      </c>
      <c r="I111" s="36" t="s">
        <v>1531</v>
      </c>
    </row>
    <row r="112" spans="1:9" ht="56.25" x14ac:dyDescent="0.2">
      <c r="A112" s="44" t="s">
        <v>125</v>
      </c>
      <c r="B112" s="34" t="s">
        <v>639</v>
      </c>
      <c r="C112" s="45" t="s">
        <v>14</v>
      </c>
      <c r="D112" s="35" t="s">
        <v>15</v>
      </c>
      <c r="E112" s="46" t="s">
        <v>1153</v>
      </c>
      <c r="F112" s="47">
        <v>74077568</v>
      </c>
      <c r="G112" s="48">
        <v>43110</v>
      </c>
      <c r="H112" s="48">
        <v>43460</v>
      </c>
      <c r="I112" s="36" t="s">
        <v>1531</v>
      </c>
    </row>
    <row r="113" spans="1:9" ht="123.75" x14ac:dyDescent="0.2">
      <c r="A113" s="44" t="s">
        <v>126</v>
      </c>
      <c r="B113" s="34" t="s">
        <v>640</v>
      </c>
      <c r="C113" s="45" t="s">
        <v>14</v>
      </c>
      <c r="D113" s="35" t="s">
        <v>15</v>
      </c>
      <c r="E113" s="46" t="s">
        <v>1154</v>
      </c>
      <c r="F113" s="47">
        <v>82671856</v>
      </c>
      <c r="G113" s="48">
        <v>43110</v>
      </c>
      <c r="H113" s="48">
        <v>43460</v>
      </c>
      <c r="I113" s="36" t="s">
        <v>1532</v>
      </c>
    </row>
    <row r="114" spans="1:9" ht="135" x14ac:dyDescent="0.2">
      <c r="A114" s="44" t="s">
        <v>127</v>
      </c>
      <c r="B114" s="34" t="s">
        <v>641</v>
      </c>
      <c r="C114" s="45" t="s">
        <v>14</v>
      </c>
      <c r="D114" s="35" t="s">
        <v>15</v>
      </c>
      <c r="E114" s="46" t="s">
        <v>1155</v>
      </c>
      <c r="F114" s="47">
        <v>98723424</v>
      </c>
      <c r="G114" s="48">
        <v>43110</v>
      </c>
      <c r="H114" s="48">
        <v>43460</v>
      </c>
      <c r="I114" s="36" t="s">
        <v>1528</v>
      </c>
    </row>
    <row r="115" spans="1:9" ht="78.75" x14ac:dyDescent="0.2">
      <c r="A115" s="44" t="s">
        <v>128</v>
      </c>
      <c r="B115" s="34" t="s">
        <v>642</v>
      </c>
      <c r="C115" s="45" t="s">
        <v>14</v>
      </c>
      <c r="D115" s="35" t="s">
        <v>15</v>
      </c>
      <c r="E115" s="46" t="s">
        <v>1156</v>
      </c>
      <c r="F115" s="47">
        <v>101266151</v>
      </c>
      <c r="G115" s="48">
        <v>43110</v>
      </c>
      <c r="H115" s="48">
        <v>43460</v>
      </c>
      <c r="I115" s="36" t="s">
        <v>1534</v>
      </c>
    </row>
    <row r="116" spans="1:9" ht="78.75" x14ac:dyDescent="0.2">
      <c r="A116" s="44" t="s">
        <v>129</v>
      </c>
      <c r="B116" s="34" t="s">
        <v>643</v>
      </c>
      <c r="C116" s="45" t="s">
        <v>14</v>
      </c>
      <c r="D116" s="35" t="s">
        <v>15</v>
      </c>
      <c r="E116" s="46" t="s">
        <v>1157</v>
      </c>
      <c r="F116" s="47">
        <v>102480651</v>
      </c>
      <c r="G116" s="48">
        <v>43110</v>
      </c>
      <c r="H116" s="48">
        <v>43460</v>
      </c>
      <c r="I116" s="36" t="s">
        <v>1535</v>
      </c>
    </row>
    <row r="117" spans="1:9" ht="78.75" x14ac:dyDescent="0.2">
      <c r="A117" s="44" t="s">
        <v>130</v>
      </c>
      <c r="B117" s="34" t="s">
        <v>644</v>
      </c>
      <c r="C117" s="45" t="s">
        <v>14</v>
      </c>
      <c r="D117" s="35" t="s">
        <v>15</v>
      </c>
      <c r="E117" s="46" t="s">
        <v>1158</v>
      </c>
      <c r="F117" s="47">
        <v>92302000</v>
      </c>
      <c r="G117" s="48">
        <v>43110</v>
      </c>
      <c r="H117" s="48">
        <v>43460</v>
      </c>
      <c r="I117" s="36" t="s">
        <v>1535</v>
      </c>
    </row>
    <row r="118" spans="1:9" ht="56.25" x14ac:dyDescent="0.2">
      <c r="A118" s="44" t="s">
        <v>131</v>
      </c>
      <c r="B118" s="34" t="s">
        <v>645</v>
      </c>
      <c r="C118" s="45" t="s">
        <v>14</v>
      </c>
      <c r="D118" s="35" t="s">
        <v>15</v>
      </c>
      <c r="E118" s="46" t="s">
        <v>1159</v>
      </c>
      <c r="F118" s="47">
        <v>104304136</v>
      </c>
      <c r="G118" s="48">
        <v>43110</v>
      </c>
      <c r="H118" s="48">
        <v>43460</v>
      </c>
      <c r="I118" s="36" t="s">
        <v>1534</v>
      </c>
    </row>
    <row r="119" spans="1:9" ht="78.75" x14ac:dyDescent="0.2">
      <c r="A119" s="44" t="s">
        <v>132</v>
      </c>
      <c r="B119" s="34" t="s">
        <v>646</v>
      </c>
      <c r="C119" s="45" t="s">
        <v>14</v>
      </c>
      <c r="D119" s="35" t="s">
        <v>15</v>
      </c>
      <c r="E119" s="46" t="s">
        <v>1160</v>
      </c>
      <c r="F119" s="47">
        <v>173029784</v>
      </c>
      <c r="G119" s="48">
        <v>43110</v>
      </c>
      <c r="H119" s="48">
        <v>43449</v>
      </c>
      <c r="I119" s="36" t="s">
        <v>1532</v>
      </c>
    </row>
    <row r="120" spans="1:9" ht="90" x14ac:dyDescent="0.2">
      <c r="A120" s="44" t="s">
        <v>133</v>
      </c>
      <c r="B120" s="34" t="s">
        <v>647</v>
      </c>
      <c r="C120" s="45" t="s">
        <v>14</v>
      </c>
      <c r="D120" s="35" t="s">
        <v>15</v>
      </c>
      <c r="E120" s="46" t="s">
        <v>1161</v>
      </c>
      <c r="F120" s="47">
        <v>173029786</v>
      </c>
      <c r="G120" s="48">
        <v>43110</v>
      </c>
      <c r="H120" s="48">
        <v>43460</v>
      </c>
      <c r="I120" s="36" t="s">
        <v>1532</v>
      </c>
    </row>
    <row r="121" spans="1:9" ht="90" x14ac:dyDescent="0.2">
      <c r="A121" s="44" t="s">
        <v>134</v>
      </c>
      <c r="B121" s="34" t="s">
        <v>648</v>
      </c>
      <c r="C121" s="45" t="s">
        <v>14</v>
      </c>
      <c r="D121" s="35" t="s">
        <v>15</v>
      </c>
      <c r="E121" s="46" t="s">
        <v>1162</v>
      </c>
      <c r="F121" s="47">
        <v>81012902</v>
      </c>
      <c r="G121" s="48">
        <v>43110</v>
      </c>
      <c r="H121" s="48">
        <v>43460</v>
      </c>
      <c r="I121" s="36" t="s">
        <v>1534</v>
      </c>
    </row>
    <row r="122" spans="1:9" ht="78.75" x14ac:dyDescent="0.2">
      <c r="A122" s="44" t="s">
        <v>135</v>
      </c>
      <c r="B122" s="34" t="s">
        <v>649</v>
      </c>
      <c r="C122" s="45" t="s">
        <v>14</v>
      </c>
      <c r="D122" s="35" t="s">
        <v>15</v>
      </c>
      <c r="E122" s="46" t="s">
        <v>1163</v>
      </c>
      <c r="F122" s="47">
        <v>139626652</v>
      </c>
      <c r="G122" s="48">
        <v>43110</v>
      </c>
      <c r="H122" s="48">
        <v>43465</v>
      </c>
      <c r="I122" s="36" t="s">
        <v>1526</v>
      </c>
    </row>
    <row r="123" spans="1:9" ht="101.25" x14ac:dyDescent="0.2">
      <c r="A123" s="44" t="s">
        <v>136</v>
      </c>
      <c r="B123" s="34" t="s">
        <v>650</v>
      </c>
      <c r="C123" s="45" t="s">
        <v>14</v>
      </c>
      <c r="D123" s="35" t="s">
        <v>15</v>
      </c>
      <c r="E123" s="46" t="s">
        <v>1164</v>
      </c>
      <c r="F123" s="47">
        <v>39844956</v>
      </c>
      <c r="G123" s="48">
        <v>43110</v>
      </c>
      <c r="H123" s="48">
        <v>43460</v>
      </c>
      <c r="I123" s="36" t="s">
        <v>1528</v>
      </c>
    </row>
    <row r="124" spans="1:9" ht="56.25" x14ac:dyDescent="0.2">
      <c r="A124" s="44" t="s">
        <v>137</v>
      </c>
      <c r="B124" s="34" t="s">
        <v>651</v>
      </c>
      <c r="C124" s="45" t="s">
        <v>14</v>
      </c>
      <c r="D124" s="35" t="s">
        <v>15</v>
      </c>
      <c r="E124" s="46" t="s">
        <v>1144</v>
      </c>
      <c r="F124" s="47">
        <v>114948340</v>
      </c>
      <c r="G124" s="48">
        <v>43110</v>
      </c>
      <c r="H124" s="48">
        <v>43457</v>
      </c>
      <c r="I124" s="36" t="s">
        <v>1524</v>
      </c>
    </row>
    <row r="125" spans="1:9" ht="123.75" x14ac:dyDescent="0.2">
      <c r="A125" s="44" t="s">
        <v>138</v>
      </c>
      <c r="B125" s="34" t="s">
        <v>652</v>
      </c>
      <c r="C125" s="45" t="s">
        <v>14</v>
      </c>
      <c r="D125" s="35" t="s">
        <v>15</v>
      </c>
      <c r="E125" s="46" t="s">
        <v>1165</v>
      </c>
      <c r="F125" s="47">
        <v>109921368</v>
      </c>
      <c r="G125" s="48">
        <v>43110</v>
      </c>
      <c r="H125" s="48">
        <v>43460</v>
      </c>
      <c r="I125" s="36" t="s">
        <v>1528</v>
      </c>
    </row>
    <row r="126" spans="1:9" ht="78.75" x14ac:dyDescent="0.2">
      <c r="A126" s="44" t="s">
        <v>139</v>
      </c>
      <c r="B126" s="34" t="s">
        <v>653</v>
      </c>
      <c r="C126" s="45" t="s">
        <v>14</v>
      </c>
      <c r="D126" s="35" t="s">
        <v>15</v>
      </c>
      <c r="E126" s="46" t="s">
        <v>1166</v>
      </c>
      <c r="F126" s="47">
        <v>102480651</v>
      </c>
      <c r="G126" s="48">
        <v>43110</v>
      </c>
      <c r="H126" s="48">
        <v>43460</v>
      </c>
      <c r="I126" s="36" t="s">
        <v>1535</v>
      </c>
    </row>
    <row r="127" spans="1:9" ht="56.25" x14ac:dyDescent="0.2">
      <c r="A127" s="44" t="s">
        <v>140</v>
      </c>
      <c r="B127" s="34" t="s">
        <v>654</v>
      </c>
      <c r="C127" s="45" t="s">
        <v>14</v>
      </c>
      <c r="D127" s="35" t="s">
        <v>15</v>
      </c>
      <c r="E127" s="46" t="s">
        <v>1167</v>
      </c>
      <c r="F127" s="47">
        <v>87343083</v>
      </c>
      <c r="G127" s="48">
        <v>43110</v>
      </c>
      <c r="H127" s="48">
        <v>43460</v>
      </c>
      <c r="I127" s="36" t="s">
        <v>1534</v>
      </c>
    </row>
    <row r="128" spans="1:9" ht="90" x14ac:dyDescent="0.2">
      <c r="A128" s="44" t="s">
        <v>141</v>
      </c>
      <c r="B128" s="34" t="s">
        <v>655</v>
      </c>
      <c r="C128" s="45" t="s">
        <v>14</v>
      </c>
      <c r="D128" s="35" t="s">
        <v>15</v>
      </c>
      <c r="E128" s="46" t="s">
        <v>1168</v>
      </c>
      <c r="F128" s="47">
        <v>140452214</v>
      </c>
      <c r="G128" s="48">
        <v>43110</v>
      </c>
      <c r="H128" s="48">
        <v>43460</v>
      </c>
      <c r="I128" s="36" t="s">
        <v>1532</v>
      </c>
    </row>
    <row r="129" spans="1:9" ht="112.5" x14ac:dyDescent="0.2">
      <c r="A129" s="44" t="s">
        <v>142</v>
      </c>
      <c r="B129" s="34" t="s">
        <v>656</v>
      </c>
      <c r="C129" s="45" t="s">
        <v>14</v>
      </c>
      <c r="D129" s="35" t="s">
        <v>15</v>
      </c>
      <c r="E129" s="46" t="s">
        <v>1169</v>
      </c>
      <c r="F129" s="47">
        <v>54802851</v>
      </c>
      <c r="G129" s="48">
        <v>43110</v>
      </c>
      <c r="H129" s="48">
        <v>43460</v>
      </c>
      <c r="I129" s="36" t="s">
        <v>1534</v>
      </c>
    </row>
    <row r="130" spans="1:9" ht="67.5" x14ac:dyDescent="0.2">
      <c r="A130" s="44" t="s">
        <v>143</v>
      </c>
      <c r="B130" s="34" t="s">
        <v>657</v>
      </c>
      <c r="C130" s="45" t="s">
        <v>14</v>
      </c>
      <c r="D130" s="35" t="s">
        <v>15</v>
      </c>
      <c r="E130" s="46" t="s">
        <v>1170</v>
      </c>
      <c r="F130" s="47">
        <f>26800000+19466651</f>
        <v>46266651</v>
      </c>
      <c r="G130" s="48">
        <v>43110</v>
      </c>
      <c r="H130" s="48">
        <v>43460</v>
      </c>
      <c r="I130" s="36" t="s">
        <v>1534</v>
      </c>
    </row>
    <row r="131" spans="1:9" ht="112.5" x14ac:dyDescent="0.2">
      <c r="A131" s="44" t="s">
        <v>144</v>
      </c>
      <c r="B131" s="34" t="s">
        <v>658</v>
      </c>
      <c r="C131" s="45" t="s">
        <v>14</v>
      </c>
      <c r="D131" s="35" t="s">
        <v>15</v>
      </c>
      <c r="E131" s="46" t="s">
        <v>1722</v>
      </c>
      <c r="F131" s="47">
        <v>109921508</v>
      </c>
      <c r="G131" s="48">
        <v>43110</v>
      </c>
      <c r="H131" s="48">
        <v>43460</v>
      </c>
      <c r="I131" s="36" t="s">
        <v>1528</v>
      </c>
    </row>
    <row r="132" spans="1:9" ht="78.75" x14ac:dyDescent="0.2">
      <c r="A132" s="44" t="s">
        <v>145</v>
      </c>
      <c r="B132" s="34" t="s">
        <v>659</v>
      </c>
      <c r="C132" s="45" t="s">
        <v>14</v>
      </c>
      <c r="D132" s="35" t="s">
        <v>15</v>
      </c>
      <c r="E132" s="46" t="s">
        <v>1171</v>
      </c>
      <c r="F132" s="47">
        <v>111946550</v>
      </c>
      <c r="G132" s="48">
        <v>43110</v>
      </c>
      <c r="H132" s="48">
        <v>43460</v>
      </c>
      <c r="I132" s="36" t="s">
        <v>1528</v>
      </c>
    </row>
    <row r="133" spans="1:9" ht="90" x14ac:dyDescent="0.2">
      <c r="A133" s="44" t="s">
        <v>146</v>
      </c>
      <c r="B133" s="34" t="s">
        <v>660</v>
      </c>
      <c r="C133" s="45" t="s">
        <v>14</v>
      </c>
      <c r="D133" s="35" t="s">
        <v>15</v>
      </c>
      <c r="E133" s="46" t="s">
        <v>1172</v>
      </c>
      <c r="F133" s="47">
        <v>143195302</v>
      </c>
      <c r="G133" s="48">
        <v>43110</v>
      </c>
      <c r="H133" s="48">
        <v>43460</v>
      </c>
      <c r="I133" s="36" t="s">
        <v>1535</v>
      </c>
    </row>
    <row r="134" spans="1:9" ht="90" x14ac:dyDescent="0.2">
      <c r="A134" s="44" t="s">
        <v>147</v>
      </c>
      <c r="B134" s="34" t="s">
        <v>661</v>
      </c>
      <c r="C134" s="45" t="s">
        <v>14</v>
      </c>
      <c r="D134" s="35" t="s">
        <v>15</v>
      </c>
      <c r="E134" s="46" t="s">
        <v>1173</v>
      </c>
      <c r="F134" s="47">
        <v>75918558</v>
      </c>
      <c r="G134" s="48">
        <v>43110</v>
      </c>
      <c r="H134" s="48">
        <v>43465</v>
      </c>
      <c r="I134" s="36" t="s">
        <v>1520</v>
      </c>
    </row>
    <row r="135" spans="1:9" ht="101.25" x14ac:dyDescent="0.2">
      <c r="A135" s="44" t="s">
        <v>148</v>
      </c>
      <c r="B135" s="34" t="s">
        <v>662</v>
      </c>
      <c r="C135" s="45" t="s">
        <v>14</v>
      </c>
      <c r="D135" s="35" t="s">
        <v>15</v>
      </c>
      <c r="E135" s="46" t="s">
        <v>1174</v>
      </c>
      <c r="F135" s="47">
        <v>151765488</v>
      </c>
      <c r="G135" s="48">
        <v>43110</v>
      </c>
      <c r="H135" s="48">
        <v>43460</v>
      </c>
      <c r="I135" s="36" t="s">
        <v>1536</v>
      </c>
    </row>
    <row r="136" spans="1:9" ht="78.75" x14ac:dyDescent="0.2">
      <c r="A136" s="44" t="s">
        <v>149</v>
      </c>
      <c r="B136" s="34" t="s">
        <v>663</v>
      </c>
      <c r="C136" s="45" t="s">
        <v>14</v>
      </c>
      <c r="D136" s="35" t="s">
        <v>15</v>
      </c>
      <c r="E136" s="46" t="s">
        <v>1175</v>
      </c>
      <c r="F136" s="47">
        <v>113047595</v>
      </c>
      <c r="G136" s="48">
        <v>43110</v>
      </c>
      <c r="H136" s="48">
        <v>43460</v>
      </c>
      <c r="I136" s="36" t="s">
        <v>1536</v>
      </c>
    </row>
    <row r="137" spans="1:9" ht="67.5" x14ac:dyDescent="0.2">
      <c r="A137" s="44" t="s">
        <v>150</v>
      </c>
      <c r="B137" s="34" t="s">
        <v>664</v>
      </c>
      <c r="C137" s="45" t="s">
        <v>14</v>
      </c>
      <c r="D137" s="35" t="s">
        <v>15</v>
      </c>
      <c r="E137" s="46" t="s">
        <v>1176</v>
      </c>
      <c r="F137" s="47">
        <v>112228705</v>
      </c>
      <c r="G137" s="48">
        <v>43110</v>
      </c>
      <c r="H137" s="48">
        <v>43460</v>
      </c>
      <c r="I137" s="36" t="s">
        <v>1536</v>
      </c>
    </row>
    <row r="138" spans="1:9" ht="78.75" x14ac:dyDescent="0.2">
      <c r="A138" s="44" t="s">
        <v>151</v>
      </c>
      <c r="B138" s="34" t="s">
        <v>665</v>
      </c>
      <c r="C138" s="45" t="s">
        <v>14</v>
      </c>
      <c r="D138" s="35" t="s">
        <v>15</v>
      </c>
      <c r="E138" s="46" t="s">
        <v>1177</v>
      </c>
      <c r="F138" s="47">
        <f>39913690+16943693</f>
        <v>56857383</v>
      </c>
      <c r="G138" s="48">
        <v>43110</v>
      </c>
      <c r="H138" s="48">
        <v>43465</v>
      </c>
      <c r="I138" s="36" t="s">
        <v>1520</v>
      </c>
    </row>
    <row r="139" spans="1:9" ht="56.25" x14ac:dyDescent="0.2">
      <c r="A139" s="44" t="s">
        <v>152</v>
      </c>
      <c r="B139" s="34" t="s">
        <v>666</v>
      </c>
      <c r="C139" s="45" t="s">
        <v>14</v>
      </c>
      <c r="D139" s="35" t="s">
        <v>15</v>
      </c>
      <c r="E139" s="46" t="s">
        <v>1178</v>
      </c>
      <c r="F139" s="47">
        <v>151765488</v>
      </c>
      <c r="G139" s="48">
        <v>43110</v>
      </c>
      <c r="H139" s="48">
        <v>43460</v>
      </c>
      <c r="I139" s="36" t="s">
        <v>1536</v>
      </c>
    </row>
    <row r="140" spans="1:9" ht="67.5" x14ac:dyDescent="0.2">
      <c r="A140" s="44" t="s">
        <v>153</v>
      </c>
      <c r="B140" s="34" t="s">
        <v>667</v>
      </c>
      <c r="C140" s="45" t="s">
        <v>14</v>
      </c>
      <c r="D140" s="35" t="s">
        <v>15</v>
      </c>
      <c r="E140" s="46" t="s">
        <v>1179</v>
      </c>
      <c r="F140" s="47">
        <v>113347213</v>
      </c>
      <c r="G140" s="48">
        <v>43110</v>
      </c>
      <c r="H140" s="48">
        <v>43460</v>
      </c>
      <c r="I140" s="36" t="s">
        <v>1536</v>
      </c>
    </row>
    <row r="141" spans="1:9" ht="101.25" x14ac:dyDescent="0.2">
      <c r="A141" s="44" t="s">
        <v>154</v>
      </c>
      <c r="B141" s="34" t="s">
        <v>668</v>
      </c>
      <c r="C141" s="45" t="s">
        <v>14</v>
      </c>
      <c r="D141" s="35" t="s">
        <v>15</v>
      </c>
      <c r="E141" s="46" t="s">
        <v>1723</v>
      </c>
      <c r="F141" s="47">
        <v>98723424</v>
      </c>
      <c r="G141" s="48">
        <v>43110</v>
      </c>
      <c r="H141" s="48">
        <v>43460</v>
      </c>
      <c r="I141" s="36" t="s">
        <v>1528</v>
      </c>
    </row>
    <row r="142" spans="1:9" ht="101.25" x14ac:dyDescent="0.2">
      <c r="A142" s="44" t="s">
        <v>155</v>
      </c>
      <c r="B142" s="34" t="s">
        <v>669</v>
      </c>
      <c r="C142" s="45" t="s">
        <v>14</v>
      </c>
      <c r="D142" s="35" t="s">
        <v>15</v>
      </c>
      <c r="E142" s="46" t="s">
        <v>1180</v>
      </c>
      <c r="F142" s="47">
        <v>128110318</v>
      </c>
      <c r="G142" s="48">
        <v>43110</v>
      </c>
      <c r="H142" s="48">
        <v>43460</v>
      </c>
      <c r="I142" s="36" t="s">
        <v>1533</v>
      </c>
    </row>
    <row r="143" spans="1:9" ht="78.75" x14ac:dyDescent="0.2">
      <c r="A143" s="44" t="s">
        <v>156</v>
      </c>
      <c r="B143" s="34" t="s">
        <v>670</v>
      </c>
      <c r="C143" s="45" t="s">
        <v>14</v>
      </c>
      <c r="D143" s="35" t="s">
        <v>15</v>
      </c>
      <c r="E143" s="46" t="s">
        <v>1181</v>
      </c>
      <c r="F143" s="47">
        <v>121691165</v>
      </c>
      <c r="G143" s="48">
        <v>43110</v>
      </c>
      <c r="H143" s="48">
        <v>43460</v>
      </c>
      <c r="I143" s="36" t="s">
        <v>1533</v>
      </c>
    </row>
    <row r="144" spans="1:9" ht="67.5" x14ac:dyDescent="0.2">
      <c r="A144" s="44" t="s">
        <v>157</v>
      </c>
      <c r="B144" s="34" t="s">
        <v>671</v>
      </c>
      <c r="C144" s="45" t="s">
        <v>14</v>
      </c>
      <c r="D144" s="35" t="s">
        <v>15</v>
      </c>
      <c r="E144" s="46" t="s">
        <v>1182</v>
      </c>
      <c r="F144" s="47">
        <v>115056872</v>
      </c>
      <c r="G144" s="48">
        <v>43110</v>
      </c>
      <c r="H144" s="48">
        <v>43460</v>
      </c>
      <c r="I144" s="36" t="s">
        <v>1533</v>
      </c>
    </row>
    <row r="145" spans="1:9" ht="78.75" x14ac:dyDescent="0.2">
      <c r="A145" s="44" t="s">
        <v>158</v>
      </c>
      <c r="B145" s="34" t="s">
        <v>672</v>
      </c>
      <c r="C145" s="45" t="s">
        <v>14</v>
      </c>
      <c r="D145" s="35" t="s">
        <v>15</v>
      </c>
      <c r="E145" s="46" t="s">
        <v>1724</v>
      </c>
      <c r="F145" s="47">
        <v>143426651</v>
      </c>
      <c r="G145" s="48">
        <v>43110</v>
      </c>
      <c r="H145" s="48">
        <v>43460</v>
      </c>
      <c r="I145" s="36" t="s">
        <v>1537</v>
      </c>
    </row>
    <row r="146" spans="1:9" ht="67.5" x14ac:dyDescent="0.2">
      <c r="A146" s="44" t="s">
        <v>159</v>
      </c>
      <c r="B146" s="34" t="s">
        <v>673</v>
      </c>
      <c r="C146" s="45" t="s">
        <v>14</v>
      </c>
      <c r="D146" s="35" t="s">
        <v>15</v>
      </c>
      <c r="E146" s="46" t="s">
        <v>1183</v>
      </c>
      <c r="F146" s="47">
        <v>113047595</v>
      </c>
      <c r="G146" s="48">
        <v>43110</v>
      </c>
      <c r="H146" s="48">
        <v>43460</v>
      </c>
      <c r="I146" s="36" t="s">
        <v>1536</v>
      </c>
    </row>
    <row r="147" spans="1:9" ht="45" x14ac:dyDescent="0.2">
      <c r="A147" s="44" t="s">
        <v>160</v>
      </c>
      <c r="B147" s="34" t="s">
        <v>674</v>
      </c>
      <c r="C147" s="45" t="s">
        <v>14</v>
      </c>
      <c r="D147" s="35" t="s">
        <v>15</v>
      </c>
      <c r="E147" s="46" t="s">
        <v>1184</v>
      </c>
      <c r="F147" s="47">
        <v>130545744</v>
      </c>
      <c r="G147" s="48">
        <v>43110</v>
      </c>
      <c r="H147" s="48">
        <v>43115</v>
      </c>
      <c r="I147" s="36" t="s">
        <v>1538</v>
      </c>
    </row>
    <row r="148" spans="1:9" ht="67.5" x14ac:dyDescent="0.2">
      <c r="A148" s="44" t="s">
        <v>161</v>
      </c>
      <c r="B148" s="34" t="s">
        <v>675</v>
      </c>
      <c r="C148" s="45" t="s">
        <v>14</v>
      </c>
      <c r="D148" s="35" t="s">
        <v>15</v>
      </c>
      <c r="E148" s="46" t="s">
        <v>1185</v>
      </c>
      <c r="F148" s="47">
        <v>93215671</v>
      </c>
      <c r="G148" s="48">
        <v>43110</v>
      </c>
      <c r="H148" s="48">
        <v>43460</v>
      </c>
      <c r="I148" s="36" t="s">
        <v>1537</v>
      </c>
    </row>
    <row r="149" spans="1:9" ht="78.75" x14ac:dyDescent="0.2">
      <c r="A149" s="44" t="s">
        <v>162</v>
      </c>
      <c r="B149" s="34" t="s">
        <v>676</v>
      </c>
      <c r="C149" s="45" t="s">
        <v>14</v>
      </c>
      <c r="D149" s="35" t="s">
        <v>15</v>
      </c>
      <c r="E149" s="46" t="s">
        <v>1186</v>
      </c>
      <c r="F149" s="47">
        <v>96060704</v>
      </c>
      <c r="G149" s="48">
        <v>43110</v>
      </c>
      <c r="H149" s="48">
        <v>43460</v>
      </c>
      <c r="I149" s="36" t="s">
        <v>1537</v>
      </c>
    </row>
    <row r="150" spans="1:9" ht="90" x14ac:dyDescent="0.2">
      <c r="A150" s="44" t="s">
        <v>163</v>
      </c>
      <c r="B150" s="34" t="s">
        <v>677</v>
      </c>
      <c r="C150" s="45" t="s">
        <v>14</v>
      </c>
      <c r="D150" s="35" t="s">
        <v>15</v>
      </c>
      <c r="E150" s="46" t="s">
        <v>1187</v>
      </c>
      <c r="F150" s="47">
        <v>77573685</v>
      </c>
      <c r="G150" s="48">
        <v>43110</v>
      </c>
      <c r="H150" s="48">
        <v>43460</v>
      </c>
      <c r="I150" s="36" t="s">
        <v>1537</v>
      </c>
    </row>
    <row r="151" spans="1:9" ht="78.75" x14ac:dyDescent="0.2">
      <c r="A151" s="44" t="s">
        <v>164</v>
      </c>
      <c r="B151" s="34" t="s">
        <v>678</v>
      </c>
      <c r="C151" s="45" t="s">
        <v>14</v>
      </c>
      <c r="D151" s="35" t="s">
        <v>15</v>
      </c>
      <c r="E151" s="46" t="s">
        <v>1188</v>
      </c>
      <c r="F151" s="47">
        <v>54938251</v>
      </c>
      <c r="G151" s="48">
        <v>43110</v>
      </c>
      <c r="H151" s="48">
        <v>43460</v>
      </c>
      <c r="I151" s="36" t="s">
        <v>1536</v>
      </c>
    </row>
    <row r="152" spans="1:9" ht="67.5" x14ac:dyDescent="0.2">
      <c r="A152" s="44" t="s">
        <v>165</v>
      </c>
      <c r="B152" s="34" t="s">
        <v>679</v>
      </c>
      <c r="C152" s="45" t="s">
        <v>14</v>
      </c>
      <c r="D152" s="35" t="s">
        <v>15</v>
      </c>
      <c r="E152" s="46" t="s">
        <v>1189</v>
      </c>
      <c r="F152" s="47">
        <v>35741000</v>
      </c>
      <c r="G152" s="48">
        <v>43110</v>
      </c>
      <c r="H152" s="48">
        <v>43460</v>
      </c>
      <c r="I152" s="36" t="s">
        <v>1536</v>
      </c>
    </row>
    <row r="153" spans="1:9" ht="67.5" x14ac:dyDescent="0.2">
      <c r="A153" s="44" t="s">
        <v>166</v>
      </c>
      <c r="B153" s="34" t="s">
        <v>680</v>
      </c>
      <c r="C153" s="45" t="s">
        <v>14</v>
      </c>
      <c r="D153" s="35" t="s">
        <v>15</v>
      </c>
      <c r="E153" s="46" t="s">
        <v>1190</v>
      </c>
      <c r="F153" s="47">
        <v>97170040</v>
      </c>
      <c r="G153" s="48">
        <v>43110</v>
      </c>
      <c r="H153" s="48">
        <v>43124</v>
      </c>
      <c r="I153" s="36" t="s">
        <v>1538</v>
      </c>
    </row>
    <row r="154" spans="1:9" ht="67.5" x14ac:dyDescent="0.2">
      <c r="A154" s="44" t="s">
        <v>167</v>
      </c>
      <c r="B154" s="34" t="s">
        <v>681</v>
      </c>
      <c r="C154" s="45" t="s">
        <v>14</v>
      </c>
      <c r="D154" s="35" t="s">
        <v>15</v>
      </c>
      <c r="E154" s="46" t="s">
        <v>1191</v>
      </c>
      <c r="F154" s="47">
        <v>90681967</v>
      </c>
      <c r="G154" s="48">
        <v>43110</v>
      </c>
      <c r="H154" s="48">
        <v>43460</v>
      </c>
      <c r="I154" s="36" t="s">
        <v>1537</v>
      </c>
    </row>
    <row r="155" spans="1:9" ht="67.5" x14ac:dyDescent="0.2">
      <c r="A155" s="44" t="s">
        <v>168</v>
      </c>
      <c r="B155" s="34" t="s">
        <v>682</v>
      </c>
      <c r="C155" s="45" t="s">
        <v>14</v>
      </c>
      <c r="D155" s="35" t="s">
        <v>15</v>
      </c>
      <c r="E155" s="46" t="s">
        <v>1192</v>
      </c>
      <c r="F155" s="47">
        <v>96210755</v>
      </c>
      <c r="G155" s="48">
        <v>43110</v>
      </c>
      <c r="H155" s="48">
        <v>43458</v>
      </c>
      <c r="I155" s="36" t="s">
        <v>1538</v>
      </c>
    </row>
    <row r="156" spans="1:9" ht="123.75" x14ac:dyDescent="0.2">
      <c r="A156" s="44" t="s">
        <v>169</v>
      </c>
      <c r="B156" s="34" t="s">
        <v>683</v>
      </c>
      <c r="C156" s="45" t="s">
        <v>14</v>
      </c>
      <c r="D156" s="35" t="s">
        <v>15</v>
      </c>
      <c r="E156" s="46" t="s">
        <v>1193</v>
      </c>
      <c r="F156" s="47">
        <v>98723424</v>
      </c>
      <c r="G156" s="48">
        <v>43110</v>
      </c>
      <c r="H156" s="48">
        <v>43460</v>
      </c>
      <c r="I156" s="36" t="s">
        <v>1528</v>
      </c>
    </row>
    <row r="157" spans="1:9" ht="146.25" x14ac:dyDescent="0.2">
      <c r="A157" s="44" t="s">
        <v>170</v>
      </c>
      <c r="B157" s="34" t="s">
        <v>684</v>
      </c>
      <c r="C157" s="45" t="s">
        <v>14</v>
      </c>
      <c r="D157" s="35" t="s">
        <v>15</v>
      </c>
      <c r="E157" s="46" t="s">
        <v>1194</v>
      </c>
      <c r="F157" s="47">
        <v>101127856</v>
      </c>
      <c r="G157" s="48">
        <v>43110</v>
      </c>
      <c r="H157" s="48">
        <v>43460</v>
      </c>
      <c r="I157" s="36" t="s">
        <v>1532</v>
      </c>
    </row>
    <row r="158" spans="1:9" ht="78.75" x14ac:dyDescent="0.2">
      <c r="A158" s="44" t="s">
        <v>171</v>
      </c>
      <c r="B158" s="34" t="s">
        <v>685</v>
      </c>
      <c r="C158" s="45" t="s">
        <v>14</v>
      </c>
      <c r="D158" s="35" t="s">
        <v>15</v>
      </c>
      <c r="E158" s="46" t="s">
        <v>1195</v>
      </c>
      <c r="F158" s="47">
        <v>106486520</v>
      </c>
      <c r="G158" s="48">
        <v>43110</v>
      </c>
      <c r="H158" s="48">
        <v>43458</v>
      </c>
      <c r="I158" s="36" t="s">
        <v>1538</v>
      </c>
    </row>
    <row r="159" spans="1:9" ht="112.5" x14ac:dyDescent="0.2">
      <c r="A159" s="44" t="s">
        <v>172</v>
      </c>
      <c r="B159" s="34" t="s">
        <v>686</v>
      </c>
      <c r="C159" s="45" t="s">
        <v>14</v>
      </c>
      <c r="D159" s="35" t="s">
        <v>15</v>
      </c>
      <c r="E159" s="46" t="s">
        <v>1196</v>
      </c>
      <c r="F159" s="47">
        <v>75324985</v>
      </c>
      <c r="G159" s="48">
        <v>43110</v>
      </c>
      <c r="H159" s="48">
        <v>43458</v>
      </c>
      <c r="I159" s="36" t="s">
        <v>1538</v>
      </c>
    </row>
    <row r="160" spans="1:9" ht="67.5" x14ac:dyDescent="0.2">
      <c r="A160" s="44" t="s">
        <v>173</v>
      </c>
      <c r="B160" s="34" t="s">
        <v>687</v>
      </c>
      <c r="C160" s="45" t="s">
        <v>14</v>
      </c>
      <c r="D160" s="35" t="s">
        <v>15</v>
      </c>
      <c r="E160" s="46" t="s">
        <v>1197</v>
      </c>
      <c r="F160" s="47">
        <v>102943302</v>
      </c>
      <c r="G160" s="48">
        <v>43110</v>
      </c>
      <c r="H160" s="48">
        <v>43460</v>
      </c>
      <c r="I160" s="36" t="s">
        <v>1536</v>
      </c>
    </row>
    <row r="161" spans="1:9" ht="78.75" x14ac:dyDescent="0.2">
      <c r="A161" s="44" t="s">
        <v>174</v>
      </c>
      <c r="B161" s="34" t="s">
        <v>688</v>
      </c>
      <c r="C161" s="45" t="s">
        <v>14</v>
      </c>
      <c r="D161" s="35" t="s">
        <v>15</v>
      </c>
      <c r="E161" s="46" t="s">
        <v>1198</v>
      </c>
      <c r="F161" s="47">
        <v>51538522</v>
      </c>
      <c r="G161" s="48">
        <v>43110</v>
      </c>
      <c r="H161" s="48">
        <v>43460</v>
      </c>
      <c r="I161" s="36" t="s">
        <v>1533</v>
      </c>
    </row>
    <row r="162" spans="1:9" ht="45" x14ac:dyDescent="0.2">
      <c r="A162" s="44" t="s">
        <v>175</v>
      </c>
      <c r="B162" s="34" t="s">
        <v>689</v>
      </c>
      <c r="C162" s="45" t="s">
        <v>14</v>
      </c>
      <c r="D162" s="35" t="s">
        <v>15</v>
      </c>
      <c r="E162" s="46" t="s">
        <v>1199</v>
      </c>
      <c r="F162" s="47">
        <v>173029786</v>
      </c>
      <c r="G162" s="48">
        <v>43110</v>
      </c>
      <c r="H162" s="48">
        <v>43460</v>
      </c>
      <c r="I162" s="36" t="s">
        <v>1532</v>
      </c>
    </row>
    <row r="163" spans="1:9" ht="112.5" x14ac:dyDescent="0.2">
      <c r="A163" s="44" t="s">
        <v>176</v>
      </c>
      <c r="B163" s="34" t="s">
        <v>690</v>
      </c>
      <c r="C163" s="45" t="s">
        <v>14</v>
      </c>
      <c r="D163" s="35" t="s">
        <v>15</v>
      </c>
      <c r="E163" s="46" t="s">
        <v>1200</v>
      </c>
      <c r="F163" s="47">
        <v>81012902</v>
      </c>
      <c r="G163" s="48">
        <v>43110</v>
      </c>
      <c r="H163" s="48">
        <v>43460</v>
      </c>
      <c r="I163" s="36" t="s">
        <v>1530</v>
      </c>
    </row>
    <row r="164" spans="1:9" ht="67.5" x14ac:dyDescent="0.2">
      <c r="A164" s="44" t="s">
        <v>177</v>
      </c>
      <c r="B164" s="34" t="s">
        <v>691</v>
      </c>
      <c r="C164" s="45" t="s">
        <v>14</v>
      </c>
      <c r="D164" s="35" t="s">
        <v>15</v>
      </c>
      <c r="E164" s="46" t="s">
        <v>1201</v>
      </c>
      <c r="F164" s="47">
        <v>87565350</v>
      </c>
      <c r="G164" s="48">
        <v>43110</v>
      </c>
      <c r="H164" s="48">
        <v>43460</v>
      </c>
      <c r="I164" s="36" t="s">
        <v>1537</v>
      </c>
    </row>
    <row r="165" spans="1:9" ht="78.75" x14ac:dyDescent="0.2">
      <c r="A165" s="44" t="s">
        <v>178</v>
      </c>
      <c r="B165" s="34" t="s">
        <v>692</v>
      </c>
      <c r="C165" s="45" t="s">
        <v>14</v>
      </c>
      <c r="D165" s="35" t="s">
        <v>15</v>
      </c>
      <c r="E165" s="46" t="s">
        <v>1202</v>
      </c>
      <c r="F165" s="47">
        <v>68801325</v>
      </c>
      <c r="G165" s="48">
        <v>43110</v>
      </c>
      <c r="H165" s="48">
        <v>43460</v>
      </c>
      <c r="I165" s="36" t="s">
        <v>1537</v>
      </c>
    </row>
    <row r="166" spans="1:9" ht="78.75" x14ac:dyDescent="0.2">
      <c r="A166" s="44" t="s">
        <v>179</v>
      </c>
      <c r="B166" s="34" t="s">
        <v>693</v>
      </c>
      <c r="C166" s="45" t="s">
        <v>14</v>
      </c>
      <c r="D166" s="35" t="s">
        <v>15</v>
      </c>
      <c r="E166" s="46" t="s">
        <v>1203</v>
      </c>
      <c r="F166" s="47">
        <v>75324985</v>
      </c>
      <c r="G166" s="48">
        <v>43110</v>
      </c>
      <c r="H166" s="48">
        <v>43458</v>
      </c>
      <c r="I166" s="36" t="s">
        <v>1538</v>
      </c>
    </row>
    <row r="167" spans="1:9" ht="67.5" x14ac:dyDescent="0.2">
      <c r="A167" s="44" t="s">
        <v>180</v>
      </c>
      <c r="B167" s="34" t="s">
        <v>694</v>
      </c>
      <c r="C167" s="45" t="s">
        <v>14</v>
      </c>
      <c r="D167" s="35" t="s">
        <v>15</v>
      </c>
      <c r="E167" s="46" t="s">
        <v>1204</v>
      </c>
      <c r="F167" s="47">
        <v>96829790</v>
      </c>
      <c r="G167" s="48">
        <v>43110</v>
      </c>
      <c r="H167" s="48">
        <v>43458</v>
      </c>
      <c r="I167" s="36" t="s">
        <v>1538</v>
      </c>
    </row>
    <row r="168" spans="1:9" ht="67.5" x14ac:dyDescent="0.2">
      <c r="A168" s="44" t="s">
        <v>181</v>
      </c>
      <c r="B168" s="34" t="s">
        <v>695</v>
      </c>
      <c r="C168" s="45" t="s">
        <v>14</v>
      </c>
      <c r="D168" s="35" t="s">
        <v>15</v>
      </c>
      <c r="E168" s="46" t="s">
        <v>1191</v>
      </c>
      <c r="F168" s="47">
        <v>87565350</v>
      </c>
      <c r="G168" s="48">
        <v>43110</v>
      </c>
      <c r="H168" s="48">
        <v>43460</v>
      </c>
      <c r="I168" s="36" t="s">
        <v>1537</v>
      </c>
    </row>
    <row r="169" spans="1:9" ht="90" x14ac:dyDescent="0.2">
      <c r="A169" s="44" t="s">
        <v>182</v>
      </c>
      <c r="B169" s="34" t="s">
        <v>696</v>
      </c>
      <c r="C169" s="45" t="s">
        <v>14</v>
      </c>
      <c r="D169" s="35" t="s">
        <v>15</v>
      </c>
      <c r="E169" s="46" t="s">
        <v>1205</v>
      </c>
      <c r="F169" s="47">
        <v>77727900</v>
      </c>
      <c r="G169" s="48">
        <v>43110</v>
      </c>
      <c r="H169" s="48">
        <v>43460</v>
      </c>
      <c r="I169" s="36" t="s">
        <v>1537</v>
      </c>
    </row>
    <row r="170" spans="1:9" ht="67.5" x14ac:dyDescent="0.2">
      <c r="A170" s="44" t="s">
        <v>183</v>
      </c>
      <c r="B170" s="34" t="s">
        <v>697</v>
      </c>
      <c r="C170" s="45" t="s">
        <v>14</v>
      </c>
      <c r="D170" s="35" t="s">
        <v>15</v>
      </c>
      <c r="E170" s="46" t="s">
        <v>1191</v>
      </c>
      <c r="F170" s="47">
        <v>87565350</v>
      </c>
      <c r="G170" s="48">
        <v>43110</v>
      </c>
      <c r="H170" s="48">
        <v>43460</v>
      </c>
      <c r="I170" s="36" t="s">
        <v>1537</v>
      </c>
    </row>
    <row r="171" spans="1:9" ht="78.75" x14ac:dyDescent="0.2">
      <c r="A171" s="44" t="s">
        <v>184</v>
      </c>
      <c r="B171" s="34" t="s">
        <v>698</v>
      </c>
      <c r="C171" s="45" t="s">
        <v>14</v>
      </c>
      <c r="D171" s="35" t="s">
        <v>15</v>
      </c>
      <c r="E171" s="46" t="s">
        <v>1202</v>
      </c>
      <c r="F171" s="47">
        <v>68801325</v>
      </c>
      <c r="G171" s="48">
        <v>43110</v>
      </c>
      <c r="H171" s="48">
        <v>43460</v>
      </c>
      <c r="I171" s="36" t="s">
        <v>1537</v>
      </c>
    </row>
    <row r="172" spans="1:9" ht="78.75" x14ac:dyDescent="0.2">
      <c r="A172" s="44" t="s">
        <v>185</v>
      </c>
      <c r="B172" s="34" t="s">
        <v>699</v>
      </c>
      <c r="C172" s="45" t="s">
        <v>14</v>
      </c>
      <c r="D172" s="35" t="s">
        <v>15</v>
      </c>
      <c r="E172" s="46" t="s">
        <v>1206</v>
      </c>
      <c r="F172" s="47">
        <v>109569524</v>
      </c>
      <c r="G172" s="48">
        <v>43110</v>
      </c>
      <c r="H172" s="48">
        <v>43460</v>
      </c>
      <c r="I172" s="36" t="s">
        <v>1537</v>
      </c>
    </row>
    <row r="173" spans="1:9" ht="67.5" x14ac:dyDescent="0.2">
      <c r="A173" s="44" t="s">
        <v>186</v>
      </c>
      <c r="B173" s="34" t="s">
        <v>700</v>
      </c>
      <c r="C173" s="45" t="s">
        <v>14</v>
      </c>
      <c r="D173" s="35" t="s">
        <v>15</v>
      </c>
      <c r="E173" s="46" t="s">
        <v>1207</v>
      </c>
      <c r="F173" s="47">
        <v>87565350</v>
      </c>
      <c r="G173" s="48">
        <v>43110</v>
      </c>
      <c r="H173" s="48">
        <v>43460</v>
      </c>
      <c r="I173" s="36" t="s">
        <v>1537</v>
      </c>
    </row>
    <row r="174" spans="1:9" ht="78.75" x14ac:dyDescent="0.2">
      <c r="A174" s="44" t="s">
        <v>187</v>
      </c>
      <c r="B174" s="34" t="s">
        <v>701</v>
      </c>
      <c r="C174" s="45" t="s">
        <v>14</v>
      </c>
      <c r="D174" s="35" t="s">
        <v>15</v>
      </c>
      <c r="E174" s="46" t="s">
        <v>1202</v>
      </c>
      <c r="F174" s="47">
        <v>68801325</v>
      </c>
      <c r="G174" s="48">
        <v>43110</v>
      </c>
      <c r="H174" s="48">
        <v>43460</v>
      </c>
      <c r="I174" s="36" t="s">
        <v>1537</v>
      </c>
    </row>
    <row r="175" spans="1:9" ht="101.25" x14ac:dyDescent="0.2">
      <c r="A175" s="44" t="s">
        <v>188</v>
      </c>
      <c r="B175" s="34" t="s">
        <v>702</v>
      </c>
      <c r="C175" s="45" t="s">
        <v>14</v>
      </c>
      <c r="D175" s="35" t="s">
        <v>15</v>
      </c>
      <c r="E175" s="46" t="s">
        <v>1208</v>
      </c>
      <c r="F175" s="47">
        <f>73225471+31382395</f>
        <v>104607866</v>
      </c>
      <c r="G175" s="48">
        <v>43110</v>
      </c>
      <c r="H175" s="48">
        <v>43465</v>
      </c>
      <c r="I175" s="36" t="s">
        <v>1520</v>
      </c>
    </row>
    <row r="176" spans="1:9" ht="78.75" x14ac:dyDescent="0.2">
      <c r="A176" s="44" t="s">
        <v>189</v>
      </c>
      <c r="B176" s="34" t="s">
        <v>703</v>
      </c>
      <c r="C176" s="45" t="s">
        <v>14</v>
      </c>
      <c r="D176" s="35" t="s">
        <v>15</v>
      </c>
      <c r="E176" s="46" t="s">
        <v>1202</v>
      </c>
      <c r="F176" s="47">
        <v>68801325</v>
      </c>
      <c r="G176" s="48">
        <v>43110</v>
      </c>
      <c r="H176" s="48">
        <v>43460</v>
      </c>
      <c r="I176" s="36" t="s">
        <v>1537</v>
      </c>
    </row>
    <row r="177" spans="1:9" ht="78.75" x14ac:dyDescent="0.2">
      <c r="A177" s="44" t="s">
        <v>190</v>
      </c>
      <c r="B177" s="34" t="s">
        <v>704</v>
      </c>
      <c r="C177" s="45" t="s">
        <v>14</v>
      </c>
      <c r="D177" s="35" t="s">
        <v>15</v>
      </c>
      <c r="E177" s="46" t="s">
        <v>1209</v>
      </c>
      <c r="F177" s="47">
        <v>95249765</v>
      </c>
      <c r="G177" s="48">
        <v>43110</v>
      </c>
      <c r="H177" s="48">
        <v>43460</v>
      </c>
      <c r="I177" s="36" t="s">
        <v>1536</v>
      </c>
    </row>
    <row r="178" spans="1:9" ht="56.25" x14ac:dyDescent="0.2">
      <c r="A178" s="44" t="s">
        <v>191</v>
      </c>
      <c r="B178" s="34" t="s">
        <v>705</v>
      </c>
      <c r="C178" s="45" t="s">
        <v>14</v>
      </c>
      <c r="D178" s="35" t="s">
        <v>15</v>
      </c>
      <c r="E178" s="46" t="s">
        <v>1210</v>
      </c>
      <c r="F178" s="47">
        <v>133552172</v>
      </c>
      <c r="G178" s="48">
        <v>43110</v>
      </c>
      <c r="H178" s="48">
        <v>43460</v>
      </c>
      <c r="I178" s="36" t="s">
        <v>1536</v>
      </c>
    </row>
    <row r="179" spans="1:9" ht="56.25" x14ac:dyDescent="0.2">
      <c r="A179" s="44" t="s">
        <v>192</v>
      </c>
      <c r="B179" s="34" t="s">
        <v>706</v>
      </c>
      <c r="C179" s="45" t="s">
        <v>14</v>
      </c>
      <c r="D179" s="35" t="s">
        <v>15</v>
      </c>
      <c r="E179" s="46" t="s">
        <v>1211</v>
      </c>
      <c r="F179" s="47">
        <v>102449170</v>
      </c>
      <c r="G179" s="48">
        <v>43110</v>
      </c>
      <c r="H179" s="48">
        <v>43458</v>
      </c>
      <c r="I179" s="36" t="s">
        <v>1538</v>
      </c>
    </row>
    <row r="180" spans="1:9" ht="56.25" x14ac:dyDescent="0.2">
      <c r="A180" s="44" t="s">
        <v>193</v>
      </c>
      <c r="B180" s="34" t="s">
        <v>707</v>
      </c>
      <c r="C180" s="45" t="s">
        <v>14</v>
      </c>
      <c r="D180" s="35" t="s">
        <v>15</v>
      </c>
      <c r="E180" s="46" t="s">
        <v>1212</v>
      </c>
      <c r="F180" s="47">
        <v>85287255</v>
      </c>
      <c r="G180" s="48">
        <v>43110</v>
      </c>
      <c r="H180" s="48">
        <v>43458</v>
      </c>
      <c r="I180" s="36" t="s">
        <v>1538</v>
      </c>
    </row>
    <row r="181" spans="1:9" ht="45" x14ac:dyDescent="0.2">
      <c r="A181" s="44" t="s">
        <v>194</v>
      </c>
      <c r="B181" s="34" t="s">
        <v>708</v>
      </c>
      <c r="C181" s="45" t="s">
        <v>14</v>
      </c>
      <c r="D181" s="35" t="s">
        <v>15</v>
      </c>
      <c r="E181" s="46" t="s">
        <v>1213</v>
      </c>
      <c r="F181" s="47">
        <v>96944195</v>
      </c>
      <c r="G181" s="48">
        <v>43111</v>
      </c>
      <c r="H181" s="48">
        <v>43458</v>
      </c>
      <c r="I181" s="36" t="s">
        <v>1538</v>
      </c>
    </row>
    <row r="182" spans="1:9" ht="56.25" x14ac:dyDescent="0.2">
      <c r="A182" s="44" t="s">
        <v>195</v>
      </c>
      <c r="B182" s="34" t="s">
        <v>709</v>
      </c>
      <c r="C182" s="45" t="s">
        <v>14</v>
      </c>
      <c r="D182" s="35" t="s">
        <v>15</v>
      </c>
      <c r="E182" s="46" t="s">
        <v>1214</v>
      </c>
      <c r="F182" s="47">
        <v>63378158</v>
      </c>
      <c r="G182" s="48">
        <v>43111</v>
      </c>
      <c r="H182" s="48">
        <v>43460</v>
      </c>
      <c r="I182" s="36" t="s">
        <v>18</v>
      </c>
    </row>
    <row r="183" spans="1:9" ht="78.75" x14ac:dyDescent="0.2">
      <c r="A183" s="44" t="s">
        <v>196</v>
      </c>
      <c r="B183" s="34" t="s">
        <v>710</v>
      </c>
      <c r="C183" s="45" t="s">
        <v>14</v>
      </c>
      <c r="D183" s="35" t="s">
        <v>15</v>
      </c>
      <c r="E183" s="46" t="s">
        <v>1215</v>
      </c>
      <c r="F183" s="47">
        <v>61532168</v>
      </c>
      <c r="G183" s="48">
        <v>43111</v>
      </c>
      <c r="H183" s="48">
        <v>43460</v>
      </c>
      <c r="I183" s="36" t="s">
        <v>18</v>
      </c>
    </row>
    <row r="184" spans="1:9" ht="90" x14ac:dyDescent="0.2">
      <c r="A184" s="44" t="s">
        <v>197</v>
      </c>
      <c r="B184" s="34" t="s">
        <v>711</v>
      </c>
      <c r="C184" s="45" t="s">
        <v>14</v>
      </c>
      <c r="D184" s="35" t="s">
        <v>15</v>
      </c>
      <c r="E184" s="46" t="s">
        <v>1216</v>
      </c>
      <c r="F184" s="47">
        <v>44913945</v>
      </c>
      <c r="G184" s="48">
        <v>43111</v>
      </c>
      <c r="H184" s="48">
        <v>43460</v>
      </c>
      <c r="I184" s="36" t="s">
        <v>1533</v>
      </c>
    </row>
    <row r="185" spans="1:9" ht="56.25" x14ac:dyDescent="0.2">
      <c r="A185" s="44" t="s">
        <v>198</v>
      </c>
      <c r="B185" s="34" t="s">
        <v>712</v>
      </c>
      <c r="C185" s="45" t="s">
        <v>14</v>
      </c>
      <c r="D185" s="35" t="s">
        <v>15</v>
      </c>
      <c r="E185" s="46" t="s">
        <v>1217</v>
      </c>
      <c r="F185" s="47">
        <v>45713176</v>
      </c>
      <c r="G185" s="48">
        <v>43111</v>
      </c>
      <c r="H185" s="48">
        <v>43460</v>
      </c>
      <c r="I185" s="36" t="s">
        <v>1532</v>
      </c>
    </row>
    <row r="186" spans="1:9" ht="90" x14ac:dyDescent="0.2">
      <c r="A186" s="44" t="s">
        <v>199</v>
      </c>
      <c r="B186" s="34" t="s">
        <v>713</v>
      </c>
      <c r="C186" s="45" t="s">
        <v>14</v>
      </c>
      <c r="D186" s="35" t="s">
        <v>15</v>
      </c>
      <c r="E186" s="46" t="s">
        <v>1218</v>
      </c>
      <c r="F186" s="47">
        <v>94520902</v>
      </c>
      <c r="G186" s="48">
        <v>43111</v>
      </c>
      <c r="H186" s="48">
        <v>43460</v>
      </c>
      <c r="I186" s="36" t="s">
        <v>1522</v>
      </c>
    </row>
    <row r="187" spans="1:9" ht="112.5" x14ac:dyDescent="0.2">
      <c r="A187" s="44" t="s">
        <v>200</v>
      </c>
      <c r="B187" s="34" t="s">
        <v>714</v>
      </c>
      <c r="C187" s="45" t="s">
        <v>14</v>
      </c>
      <c r="D187" s="35" t="s">
        <v>15</v>
      </c>
      <c r="E187" s="46" t="s">
        <v>1219</v>
      </c>
      <c r="F187" s="47">
        <v>100712988</v>
      </c>
      <c r="G187" s="48">
        <v>43111</v>
      </c>
      <c r="H187" s="48">
        <v>43460</v>
      </c>
      <c r="I187" s="36" t="s">
        <v>1522</v>
      </c>
    </row>
    <row r="188" spans="1:9" ht="101.25" x14ac:dyDescent="0.2">
      <c r="A188" s="44" t="s">
        <v>201</v>
      </c>
      <c r="B188" s="34" t="s">
        <v>715</v>
      </c>
      <c r="C188" s="45" t="s">
        <v>14</v>
      </c>
      <c r="D188" s="35" t="s">
        <v>15</v>
      </c>
      <c r="E188" s="46" t="s">
        <v>1220</v>
      </c>
      <c r="F188" s="47">
        <v>84240630</v>
      </c>
      <c r="G188" s="48">
        <v>43111</v>
      </c>
      <c r="H188" s="48">
        <v>43460</v>
      </c>
      <c r="I188" s="36" t="s">
        <v>1539</v>
      </c>
    </row>
    <row r="189" spans="1:9" ht="67.5" x14ac:dyDescent="0.2">
      <c r="A189" s="44" t="s">
        <v>202</v>
      </c>
      <c r="B189" s="34" t="s">
        <v>716</v>
      </c>
      <c r="C189" s="45" t="s">
        <v>14</v>
      </c>
      <c r="D189" s="35" t="s">
        <v>15</v>
      </c>
      <c r="E189" s="46" t="s">
        <v>1221</v>
      </c>
      <c r="F189" s="47">
        <v>50285318</v>
      </c>
      <c r="G189" s="48">
        <v>43111</v>
      </c>
      <c r="H189" s="48">
        <v>43460</v>
      </c>
      <c r="I189" s="36" t="s">
        <v>1540</v>
      </c>
    </row>
    <row r="190" spans="1:9" ht="90" x14ac:dyDescent="0.2">
      <c r="A190" s="44" t="s">
        <v>203</v>
      </c>
      <c r="B190" s="34" t="s">
        <v>717</v>
      </c>
      <c r="C190" s="45" t="s">
        <v>14</v>
      </c>
      <c r="D190" s="35" t="s">
        <v>15</v>
      </c>
      <c r="E190" s="46" t="s">
        <v>1222</v>
      </c>
      <c r="F190" s="47">
        <v>56644918</v>
      </c>
      <c r="G190" s="48">
        <v>43111</v>
      </c>
      <c r="H190" s="48">
        <v>43460</v>
      </c>
      <c r="I190" s="36" t="s">
        <v>1522</v>
      </c>
    </row>
    <row r="191" spans="1:9" ht="101.25" x14ac:dyDescent="0.2">
      <c r="A191" s="44" t="s">
        <v>204</v>
      </c>
      <c r="B191" s="34" t="s">
        <v>718</v>
      </c>
      <c r="C191" s="45" t="s">
        <v>14</v>
      </c>
      <c r="D191" s="35" t="s">
        <v>15</v>
      </c>
      <c r="E191" s="46" t="s">
        <v>1223</v>
      </c>
      <c r="F191" s="47">
        <v>44530530</v>
      </c>
      <c r="G191" s="48">
        <v>43111</v>
      </c>
      <c r="H191" s="48">
        <v>43459</v>
      </c>
      <c r="I191" s="36" t="s">
        <v>1525</v>
      </c>
    </row>
    <row r="192" spans="1:9" ht="101.25" x14ac:dyDescent="0.2">
      <c r="A192" s="44" t="s">
        <v>205</v>
      </c>
      <c r="B192" s="34" t="s">
        <v>719</v>
      </c>
      <c r="C192" s="45" t="s">
        <v>14</v>
      </c>
      <c r="D192" s="35" t="s">
        <v>15</v>
      </c>
      <c r="E192" s="46" t="s">
        <v>1224</v>
      </c>
      <c r="F192" s="47">
        <v>38060000</v>
      </c>
      <c r="G192" s="48">
        <v>43111</v>
      </c>
      <c r="H192" s="48">
        <v>43460</v>
      </c>
      <c r="I192" s="36" t="s">
        <v>1522</v>
      </c>
    </row>
    <row r="193" spans="1:9" ht="78.75" x14ac:dyDescent="0.2">
      <c r="A193" s="44" t="s">
        <v>206</v>
      </c>
      <c r="B193" s="34" t="s">
        <v>720</v>
      </c>
      <c r="C193" s="45" t="s">
        <v>14</v>
      </c>
      <c r="D193" s="35" t="s">
        <v>15</v>
      </c>
      <c r="E193" s="46" t="s">
        <v>1225</v>
      </c>
      <c r="F193" s="47">
        <v>47654651</v>
      </c>
      <c r="G193" s="48">
        <v>43111</v>
      </c>
      <c r="H193" s="48">
        <v>43460</v>
      </c>
      <c r="I193" s="36" t="s">
        <v>1534</v>
      </c>
    </row>
    <row r="194" spans="1:9" ht="78.75" x14ac:dyDescent="0.2">
      <c r="A194" s="44" t="s">
        <v>207</v>
      </c>
      <c r="B194" s="34" t="s">
        <v>721</v>
      </c>
      <c r="C194" s="45" t="s">
        <v>14</v>
      </c>
      <c r="D194" s="35" t="s">
        <v>15</v>
      </c>
      <c r="E194" s="46" t="s">
        <v>1226</v>
      </c>
      <c r="F194" s="47">
        <v>100837259</v>
      </c>
      <c r="G194" s="48">
        <v>43111</v>
      </c>
      <c r="H194" s="48">
        <v>43460</v>
      </c>
      <c r="I194" s="36" t="s">
        <v>1532</v>
      </c>
    </row>
    <row r="195" spans="1:9" ht="67.5" x14ac:dyDescent="0.2">
      <c r="A195" s="44" t="s">
        <v>208</v>
      </c>
      <c r="B195" s="34" t="s">
        <v>722</v>
      </c>
      <c r="C195" s="45" t="s">
        <v>14</v>
      </c>
      <c r="D195" s="35" t="s">
        <v>15</v>
      </c>
      <c r="E195" s="46" t="s">
        <v>1227</v>
      </c>
      <c r="F195" s="47">
        <v>84240630</v>
      </c>
      <c r="G195" s="48">
        <v>43111</v>
      </c>
      <c r="H195" s="48">
        <v>43460</v>
      </c>
      <c r="I195" s="36" t="s">
        <v>1539</v>
      </c>
    </row>
    <row r="196" spans="1:9" ht="56.25" x14ac:dyDescent="0.2">
      <c r="A196" s="44" t="s">
        <v>209</v>
      </c>
      <c r="B196" s="34" t="s">
        <v>723</v>
      </c>
      <c r="C196" s="45" t="s">
        <v>14</v>
      </c>
      <c r="D196" s="35" t="s">
        <v>15</v>
      </c>
      <c r="E196" s="46" t="s">
        <v>1228</v>
      </c>
      <c r="F196" s="47">
        <v>106914000</v>
      </c>
      <c r="G196" s="48">
        <v>43111</v>
      </c>
      <c r="H196" s="48">
        <v>43460</v>
      </c>
      <c r="I196" s="36" t="s">
        <v>1539</v>
      </c>
    </row>
    <row r="197" spans="1:9" ht="101.25" x14ac:dyDescent="0.2">
      <c r="A197" s="44" t="s">
        <v>210</v>
      </c>
      <c r="B197" s="34" t="s">
        <v>724</v>
      </c>
      <c r="C197" s="45" t="s">
        <v>14</v>
      </c>
      <c r="D197" s="35" t="s">
        <v>15</v>
      </c>
      <c r="E197" s="46" t="s">
        <v>1229</v>
      </c>
      <c r="F197" s="47">
        <v>94520902</v>
      </c>
      <c r="G197" s="48">
        <v>43111</v>
      </c>
      <c r="H197" s="48">
        <v>43460</v>
      </c>
      <c r="I197" s="36" t="s">
        <v>1522</v>
      </c>
    </row>
    <row r="198" spans="1:9" ht="112.5" x14ac:dyDescent="0.2">
      <c r="A198" s="44" t="s">
        <v>211</v>
      </c>
      <c r="B198" s="34" t="s">
        <v>725</v>
      </c>
      <c r="C198" s="45" t="s">
        <v>14</v>
      </c>
      <c r="D198" s="35" t="s">
        <v>15</v>
      </c>
      <c r="E198" s="46" t="s">
        <v>1230</v>
      </c>
      <c r="F198" s="47">
        <v>84240630</v>
      </c>
      <c r="G198" s="48">
        <v>43111</v>
      </c>
      <c r="H198" s="48">
        <v>43460</v>
      </c>
      <c r="I198" s="36" t="s">
        <v>1539</v>
      </c>
    </row>
    <row r="199" spans="1:9" ht="33.75" x14ac:dyDescent="0.2">
      <c r="A199" s="44" t="s">
        <v>212</v>
      </c>
      <c r="B199" s="34" t="s">
        <v>726</v>
      </c>
      <c r="C199" s="45" t="s">
        <v>1049</v>
      </c>
      <c r="D199" s="35" t="s">
        <v>15</v>
      </c>
      <c r="E199" s="46" t="s">
        <v>1231</v>
      </c>
      <c r="F199" s="47">
        <v>12500000</v>
      </c>
      <c r="G199" s="48">
        <v>43111</v>
      </c>
      <c r="H199" s="48">
        <v>43465</v>
      </c>
      <c r="I199" s="36" t="s">
        <v>18</v>
      </c>
    </row>
    <row r="200" spans="1:9" ht="101.25" x14ac:dyDescent="0.2">
      <c r="A200" s="44" t="s">
        <v>213</v>
      </c>
      <c r="B200" s="34" t="s">
        <v>727</v>
      </c>
      <c r="C200" s="45" t="s">
        <v>14</v>
      </c>
      <c r="D200" s="35" t="s">
        <v>15</v>
      </c>
      <c r="E200" s="46" t="s">
        <v>1232</v>
      </c>
      <c r="F200" s="47">
        <v>84240630</v>
      </c>
      <c r="G200" s="48">
        <v>43111</v>
      </c>
      <c r="H200" s="48">
        <v>43460</v>
      </c>
      <c r="I200" s="36" t="s">
        <v>1539</v>
      </c>
    </row>
    <row r="201" spans="1:9" ht="56.25" x14ac:dyDescent="0.2">
      <c r="A201" s="44" t="s">
        <v>214</v>
      </c>
      <c r="B201" s="34" t="s">
        <v>728</v>
      </c>
      <c r="C201" s="45" t="s">
        <v>14</v>
      </c>
      <c r="D201" s="35" t="s">
        <v>15</v>
      </c>
      <c r="E201" s="46" t="s">
        <v>1233</v>
      </c>
      <c r="F201" s="47">
        <v>99766400</v>
      </c>
      <c r="G201" s="48">
        <v>43111</v>
      </c>
      <c r="H201" s="48">
        <v>43460</v>
      </c>
      <c r="I201" s="36" t="s">
        <v>1522</v>
      </c>
    </row>
    <row r="202" spans="1:9" ht="67.5" x14ac:dyDescent="0.2">
      <c r="A202" s="44" t="s">
        <v>215</v>
      </c>
      <c r="B202" s="34" t="s">
        <v>729</v>
      </c>
      <c r="C202" s="45" t="s">
        <v>14</v>
      </c>
      <c r="D202" s="35" t="s">
        <v>15</v>
      </c>
      <c r="E202" s="46" t="s">
        <v>1234</v>
      </c>
      <c r="F202" s="47">
        <f>30346226+13005525</f>
        <v>43351751</v>
      </c>
      <c r="G202" s="48">
        <v>43111</v>
      </c>
      <c r="H202" s="48">
        <v>43460</v>
      </c>
      <c r="I202" s="36" t="s">
        <v>1541</v>
      </c>
    </row>
    <row r="203" spans="1:9" ht="112.5" x14ac:dyDescent="0.2">
      <c r="A203" s="44" t="s">
        <v>216</v>
      </c>
      <c r="B203" s="34" t="s">
        <v>730</v>
      </c>
      <c r="C203" s="45" t="s">
        <v>14</v>
      </c>
      <c r="D203" s="35" t="s">
        <v>15</v>
      </c>
      <c r="E203" s="46" t="s">
        <v>1235</v>
      </c>
      <c r="F203" s="47">
        <v>140452214</v>
      </c>
      <c r="G203" s="48">
        <v>43111</v>
      </c>
      <c r="H203" s="48">
        <v>43460</v>
      </c>
      <c r="I203" s="36" t="s">
        <v>1532</v>
      </c>
    </row>
    <row r="204" spans="1:9" ht="45" x14ac:dyDescent="0.2">
      <c r="A204" s="44" t="s">
        <v>217</v>
      </c>
      <c r="B204" s="34" t="s">
        <v>731</v>
      </c>
      <c r="C204" s="45" t="s">
        <v>14</v>
      </c>
      <c r="D204" s="35" t="s">
        <v>15</v>
      </c>
      <c r="E204" s="46" t="s">
        <v>1236</v>
      </c>
      <c r="F204" s="47">
        <v>94520902</v>
      </c>
      <c r="G204" s="48">
        <v>43111</v>
      </c>
      <c r="H204" s="48">
        <v>43460</v>
      </c>
      <c r="I204" s="36" t="s">
        <v>1522</v>
      </c>
    </row>
    <row r="205" spans="1:9" ht="90" x14ac:dyDescent="0.2">
      <c r="A205" s="44" t="s">
        <v>218</v>
      </c>
      <c r="B205" s="34" t="s">
        <v>732</v>
      </c>
      <c r="C205" s="45" t="s">
        <v>14</v>
      </c>
      <c r="D205" s="35" t="s">
        <v>15</v>
      </c>
      <c r="E205" s="46" t="s">
        <v>1237</v>
      </c>
      <c r="F205" s="47">
        <v>106486520</v>
      </c>
      <c r="G205" s="48">
        <v>43111</v>
      </c>
      <c r="H205" s="48">
        <v>43459</v>
      </c>
      <c r="I205" s="36" t="s">
        <v>1538</v>
      </c>
    </row>
    <row r="206" spans="1:9" ht="101.25" x14ac:dyDescent="0.2">
      <c r="A206" s="44" t="s">
        <v>219</v>
      </c>
      <c r="B206" s="34" t="s">
        <v>733</v>
      </c>
      <c r="C206" s="45" t="s">
        <v>14</v>
      </c>
      <c r="D206" s="35" t="s">
        <v>15</v>
      </c>
      <c r="E206" s="46" t="s">
        <v>1238</v>
      </c>
      <c r="F206" s="47">
        <v>84240630</v>
      </c>
      <c r="G206" s="48">
        <v>43111</v>
      </c>
      <c r="H206" s="48">
        <v>43460</v>
      </c>
      <c r="I206" s="36" t="s">
        <v>1539</v>
      </c>
    </row>
    <row r="207" spans="1:9" ht="90" x14ac:dyDescent="0.2">
      <c r="A207" s="44" t="s">
        <v>220</v>
      </c>
      <c r="B207" s="34" t="s">
        <v>734</v>
      </c>
      <c r="C207" s="45" t="s">
        <v>14</v>
      </c>
      <c r="D207" s="35" t="s">
        <v>15</v>
      </c>
      <c r="E207" s="46" t="s">
        <v>1239</v>
      </c>
      <c r="F207" s="47">
        <v>47105319</v>
      </c>
      <c r="G207" s="48">
        <v>43111</v>
      </c>
      <c r="H207" s="48">
        <v>43457</v>
      </c>
      <c r="I207" s="36" t="s">
        <v>1524</v>
      </c>
    </row>
    <row r="208" spans="1:9" ht="67.5" x14ac:dyDescent="0.2">
      <c r="A208" s="44" t="s">
        <v>221</v>
      </c>
      <c r="B208" s="34" t="s">
        <v>735</v>
      </c>
      <c r="C208" s="45" t="s">
        <v>14</v>
      </c>
      <c r="D208" s="35" t="s">
        <v>15</v>
      </c>
      <c r="E208" s="46" t="s">
        <v>1725</v>
      </c>
      <c r="F208" s="47">
        <v>137800282</v>
      </c>
      <c r="G208" s="48">
        <v>43111</v>
      </c>
      <c r="H208" s="48">
        <v>43460</v>
      </c>
      <c r="I208" s="36" t="s">
        <v>1527</v>
      </c>
    </row>
    <row r="209" spans="1:9" ht="45" x14ac:dyDescent="0.2">
      <c r="A209" s="44" t="s">
        <v>222</v>
      </c>
      <c r="B209" s="34" t="s">
        <v>736</v>
      </c>
      <c r="C209" s="45" t="s">
        <v>14</v>
      </c>
      <c r="D209" s="35" t="s">
        <v>15</v>
      </c>
      <c r="E209" s="46" t="s">
        <v>1240</v>
      </c>
      <c r="F209" s="47">
        <v>94520902</v>
      </c>
      <c r="G209" s="48">
        <v>43111</v>
      </c>
      <c r="H209" s="48">
        <v>43460</v>
      </c>
      <c r="I209" s="36" t="s">
        <v>1527</v>
      </c>
    </row>
    <row r="210" spans="1:9" ht="45" x14ac:dyDescent="0.2">
      <c r="A210" s="44" t="s">
        <v>223</v>
      </c>
      <c r="B210" s="34" t="s">
        <v>737</v>
      </c>
      <c r="C210" s="45" t="s">
        <v>14</v>
      </c>
      <c r="D210" s="35" t="s">
        <v>15</v>
      </c>
      <c r="E210" s="46" t="s">
        <v>1241</v>
      </c>
      <c r="F210" s="47">
        <v>44586006</v>
      </c>
      <c r="G210" s="48">
        <v>43111</v>
      </c>
      <c r="H210" s="48">
        <v>43460</v>
      </c>
      <c r="I210" s="36" t="s">
        <v>1540</v>
      </c>
    </row>
    <row r="211" spans="1:9" ht="78.75" x14ac:dyDescent="0.2">
      <c r="A211" s="44" t="s">
        <v>224</v>
      </c>
      <c r="B211" s="34" t="s">
        <v>738</v>
      </c>
      <c r="C211" s="45" t="s">
        <v>14</v>
      </c>
      <c r="D211" s="35" t="s">
        <v>15</v>
      </c>
      <c r="E211" s="46" t="s">
        <v>1242</v>
      </c>
      <c r="F211" s="47">
        <v>33442500</v>
      </c>
      <c r="G211" s="48">
        <v>43111</v>
      </c>
      <c r="H211" s="48">
        <v>43457</v>
      </c>
      <c r="I211" s="36" t="s">
        <v>1524</v>
      </c>
    </row>
    <row r="212" spans="1:9" ht="78.75" x14ac:dyDescent="0.2">
      <c r="A212" s="44" t="s">
        <v>225</v>
      </c>
      <c r="B212" s="34" t="s">
        <v>739</v>
      </c>
      <c r="C212" s="45" t="s">
        <v>14</v>
      </c>
      <c r="D212" s="35" t="s">
        <v>15</v>
      </c>
      <c r="E212" s="46" t="s">
        <v>1243</v>
      </c>
      <c r="F212" s="47">
        <v>43351751</v>
      </c>
      <c r="G212" s="48">
        <v>43111</v>
      </c>
      <c r="H212" s="48">
        <v>43460</v>
      </c>
      <c r="I212" s="36" t="s">
        <v>1541</v>
      </c>
    </row>
    <row r="213" spans="1:9" ht="123.75" x14ac:dyDescent="0.2">
      <c r="A213" s="44" t="s">
        <v>226</v>
      </c>
      <c r="B213" s="34" t="s">
        <v>740</v>
      </c>
      <c r="C213" s="45" t="s">
        <v>14</v>
      </c>
      <c r="D213" s="35" t="s">
        <v>15</v>
      </c>
      <c r="E213" s="46" t="s">
        <v>1244</v>
      </c>
      <c r="F213" s="47">
        <v>35352896</v>
      </c>
      <c r="G213" s="48">
        <v>43111</v>
      </c>
      <c r="H213" s="48">
        <v>43460</v>
      </c>
      <c r="I213" s="36" t="s">
        <v>1540</v>
      </c>
    </row>
    <row r="214" spans="1:9" ht="67.5" x14ac:dyDescent="0.2">
      <c r="A214" s="44" t="s">
        <v>227</v>
      </c>
      <c r="B214" s="34" t="s">
        <v>741</v>
      </c>
      <c r="C214" s="45" t="s">
        <v>14</v>
      </c>
      <c r="D214" s="35" t="s">
        <v>15</v>
      </c>
      <c r="E214" s="46" t="s">
        <v>1245</v>
      </c>
      <c r="F214" s="47">
        <f>33550726+14378882</f>
        <v>47929608</v>
      </c>
      <c r="G214" s="48">
        <v>43111</v>
      </c>
      <c r="H214" s="48">
        <v>43460</v>
      </c>
      <c r="I214" s="36" t="s">
        <v>1541</v>
      </c>
    </row>
    <row r="215" spans="1:9" ht="56.25" x14ac:dyDescent="0.2">
      <c r="A215" s="44" t="s">
        <v>228</v>
      </c>
      <c r="B215" s="34" t="s">
        <v>742</v>
      </c>
      <c r="C215" s="45" t="s">
        <v>14</v>
      </c>
      <c r="D215" s="35" t="s">
        <v>15</v>
      </c>
      <c r="E215" s="46" t="s">
        <v>1246</v>
      </c>
      <c r="F215" s="47">
        <f>16777557+19600376</f>
        <v>36377933</v>
      </c>
      <c r="G215" s="48">
        <v>43111</v>
      </c>
      <c r="H215" s="48">
        <v>43460</v>
      </c>
      <c r="I215" s="36" t="s">
        <v>1524</v>
      </c>
    </row>
    <row r="216" spans="1:9" ht="78.75" x14ac:dyDescent="0.2">
      <c r="A216" s="44" t="s">
        <v>229</v>
      </c>
      <c r="B216" s="34" t="s">
        <v>743</v>
      </c>
      <c r="C216" s="45" t="s">
        <v>14</v>
      </c>
      <c r="D216" s="35" t="s">
        <v>15</v>
      </c>
      <c r="E216" s="46" t="s">
        <v>1247</v>
      </c>
      <c r="F216" s="47">
        <f>29440819+5545181</f>
        <v>34986000</v>
      </c>
      <c r="G216" s="48">
        <v>43111</v>
      </c>
      <c r="H216" s="48">
        <v>43457</v>
      </c>
      <c r="I216" s="36" t="s">
        <v>1524</v>
      </c>
    </row>
    <row r="217" spans="1:9" ht="56.25" x14ac:dyDescent="0.2">
      <c r="A217" s="44" t="s">
        <v>230</v>
      </c>
      <c r="B217" s="34" t="s">
        <v>744</v>
      </c>
      <c r="C217" s="45" t="s">
        <v>14</v>
      </c>
      <c r="D217" s="35" t="s">
        <v>15</v>
      </c>
      <c r="E217" s="46" t="s">
        <v>1248</v>
      </c>
      <c r="F217" s="47">
        <v>84240630</v>
      </c>
      <c r="G217" s="48">
        <v>43111</v>
      </c>
      <c r="H217" s="48">
        <v>43460</v>
      </c>
      <c r="I217" s="36" t="s">
        <v>1539</v>
      </c>
    </row>
    <row r="218" spans="1:9" ht="67.5" x14ac:dyDescent="0.2">
      <c r="A218" s="44" t="s">
        <v>231</v>
      </c>
      <c r="B218" s="34" t="s">
        <v>745</v>
      </c>
      <c r="C218" s="45" t="s">
        <v>14</v>
      </c>
      <c r="D218" s="35" t="s">
        <v>15</v>
      </c>
      <c r="E218" s="46" t="s">
        <v>1249</v>
      </c>
      <c r="F218" s="47">
        <v>35753318</v>
      </c>
      <c r="G218" s="48">
        <v>43111</v>
      </c>
      <c r="H218" s="48">
        <v>43460</v>
      </c>
      <c r="I218" s="36" t="s">
        <v>1542</v>
      </c>
    </row>
    <row r="219" spans="1:9" ht="56.25" x14ac:dyDescent="0.2">
      <c r="A219" s="44" t="s">
        <v>232</v>
      </c>
      <c r="B219" s="34" t="s">
        <v>746</v>
      </c>
      <c r="C219" s="45" t="s">
        <v>14</v>
      </c>
      <c r="D219" s="35" t="s">
        <v>15</v>
      </c>
      <c r="E219" s="46" t="s">
        <v>1250</v>
      </c>
      <c r="F219" s="47">
        <v>58333320</v>
      </c>
      <c r="G219" s="48">
        <v>43111</v>
      </c>
      <c r="H219" s="48">
        <v>43465</v>
      </c>
      <c r="I219" s="36" t="s">
        <v>1542</v>
      </c>
    </row>
    <row r="220" spans="1:9" ht="45" x14ac:dyDescent="0.2">
      <c r="A220" s="44" t="s">
        <v>233</v>
      </c>
      <c r="B220" s="34" t="s">
        <v>747</v>
      </c>
      <c r="C220" s="45" t="s">
        <v>14</v>
      </c>
      <c r="D220" s="35" t="s">
        <v>15</v>
      </c>
      <c r="E220" s="46" t="s">
        <v>1240</v>
      </c>
      <c r="F220" s="47">
        <v>94520902</v>
      </c>
      <c r="G220" s="48">
        <v>43111</v>
      </c>
      <c r="H220" s="48">
        <v>43460</v>
      </c>
      <c r="I220" s="36" t="s">
        <v>1527</v>
      </c>
    </row>
    <row r="221" spans="1:9" ht="90" x14ac:dyDescent="0.2">
      <c r="A221" s="44" t="s">
        <v>234</v>
      </c>
      <c r="B221" s="34" t="s">
        <v>748</v>
      </c>
      <c r="C221" s="45" t="s">
        <v>14</v>
      </c>
      <c r="D221" s="35" t="s">
        <v>15</v>
      </c>
      <c r="E221" s="46" t="s">
        <v>1251</v>
      </c>
      <c r="F221" s="47">
        <v>87454557</v>
      </c>
      <c r="G221" s="48">
        <v>43111</v>
      </c>
      <c r="H221" s="48">
        <v>43457</v>
      </c>
      <c r="I221" s="36" t="s">
        <v>1524</v>
      </c>
    </row>
    <row r="222" spans="1:9" ht="123.75" x14ac:dyDescent="0.2">
      <c r="A222" s="44" t="s">
        <v>235</v>
      </c>
      <c r="B222" s="34" t="s">
        <v>749</v>
      </c>
      <c r="C222" s="45" t="s">
        <v>14</v>
      </c>
      <c r="D222" s="35" t="s">
        <v>15</v>
      </c>
      <c r="E222" s="46" t="s">
        <v>1252</v>
      </c>
      <c r="F222" s="47">
        <v>104601510</v>
      </c>
      <c r="G222" s="48">
        <v>43111</v>
      </c>
      <c r="H222" s="48">
        <v>43459</v>
      </c>
      <c r="I222" s="36" t="s">
        <v>1525</v>
      </c>
    </row>
    <row r="223" spans="1:9" ht="67.5" x14ac:dyDescent="0.2">
      <c r="A223" s="44" t="s">
        <v>236</v>
      </c>
      <c r="B223" s="34" t="s">
        <v>750</v>
      </c>
      <c r="C223" s="45" t="s">
        <v>14</v>
      </c>
      <c r="D223" s="35" t="s">
        <v>15</v>
      </c>
      <c r="E223" s="46" t="s">
        <v>1253</v>
      </c>
      <c r="F223" s="47">
        <v>58333320</v>
      </c>
      <c r="G223" s="48">
        <v>43111</v>
      </c>
      <c r="H223" s="48">
        <v>43465</v>
      </c>
      <c r="I223" s="36" t="s">
        <v>1542</v>
      </c>
    </row>
    <row r="224" spans="1:9" ht="78.75" x14ac:dyDescent="0.2">
      <c r="A224" s="44" t="s">
        <v>237</v>
      </c>
      <c r="B224" s="34" t="s">
        <v>751</v>
      </c>
      <c r="C224" s="45" t="s">
        <v>14</v>
      </c>
      <c r="D224" s="35" t="s">
        <v>15</v>
      </c>
      <c r="E224" s="46" t="s">
        <v>1254</v>
      </c>
      <c r="F224" s="47">
        <v>75833320</v>
      </c>
      <c r="G224" s="48">
        <v>43111</v>
      </c>
      <c r="H224" s="48">
        <v>43465</v>
      </c>
      <c r="I224" s="36" t="s">
        <v>1542</v>
      </c>
    </row>
    <row r="225" spans="1:9" ht="67.5" x14ac:dyDescent="0.2">
      <c r="A225" s="44" t="s">
        <v>238</v>
      </c>
      <c r="B225" s="34" t="s">
        <v>752</v>
      </c>
      <c r="C225" s="45" t="s">
        <v>14</v>
      </c>
      <c r="D225" s="35" t="s">
        <v>15</v>
      </c>
      <c r="E225" s="46" t="s">
        <v>1255</v>
      </c>
      <c r="F225" s="47">
        <v>64166660</v>
      </c>
      <c r="G225" s="48">
        <v>43111</v>
      </c>
      <c r="H225" s="48">
        <v>43465</v>
      </c>
      <c r="I225" s="36" t="s">
        <v>1542</v>
      </c>
    </row>
    <row r="226" spans="1:9" ht="101.25" x14ac:dyDescent="0.2">
      <c r="A226" s="44" t="s">
        <v>239</v>
      </c>
      <c r="B226" s="34" t="s">
        <v>753</v>
      </c>
      <c r="C226" s="45" t="s">
        <v>14</v>
      </c>
      <c r="D226" s="35" t="s">
        <v>15</v>
      </c>
      <c r="E226" s="46" t="s">
        <v>1256</v>
      </c>
      <c r="F226" s="47">
        <v>168244970</v>
      </c>
      <c r="G226" s="48">
        <v>43111</v>
      </c>
      <c r="H226" s="48">
        <v>43459</v>
      </c>
      <c r="I226" s="36" t="s">
        <v>1525</v>
      </c>
    </row>
    <row r="227" spans="1:9" ht="90" x14ac:dyDescent="0.2">
      <c r="A227" s="44" t="s">
        <v>240</v>
      </c>
      <c r="B227" s="34" t="s">
        <v>754</v>
      </c>
      <c r="C227" s="45" t="s">
        <v>14</v>
      </c>
      <c r="D227" s="35" t="s">
        <v>15</v>
      </c>
      <c r="E227" s="46" t="s">
        <v>1257</v>
      </c>
      <c r="F227" s="47">
        <v>77248632</v>
      </c>
      <c r="G227" s="48">
        <v>43111</v>
      </c>
      <c r="H227" s="48">
        <v>43457</v>
      </c>
      <c r="I227" s="36" t="s">
        <v>1524</v>
      </c>
    </row>
    <row r="228" spans="1:9" ht="78.75" x14ac:dyDescent="0.2">
      <c r="A228" s="44" t="s">
        <v>241</v>
      </c>
      <c r="B228" s="34" t="s">
        <v>755</v>
      </c>
      <c r="C228" s="45" t="s">
        <v>14</v>
      </c>
      <c r="D228" s="35" t="s">
        <v>15</v>
      </c>
      <c r="E228" s="46" t="s">
        <v>1258</v>
      </c>
      <c r="F228" s="47">
        <v>57052319</v>
      </c>
      <c r="G228" s="48">
        <v>43111</v>
      </c>
      <c r="H228" s="48">
        <v>43457</v>
      </c>
      <c r="I228" s="36" t="s">
        <v>1524</v>
      </c>
    </row>
    <row r="229" spans="1:9" ht="90" x14ac:dyDescent="0.2">
      <c r="A229" s="44" t="s">
        <v>242</v>
      </c>
      <c r="B229" s="34" t="s">
        <v>756</v>
      </c>
      <c r="C229" s="45" t="s">
        <v>14</v>
      </c>
      <c r="D229" s="35" t="s">
        <v>15</v>
      </c>
      <c r="E229" s="46" t="s">
        <v>1259</v>
      </c>
      <c r="F229" s="47">
        <v>77248662</v>
      </c>
      <c r="G229" s="48">
        <v>43111</v>
      </c>
      <c r="H229" s="48">
        <v>43457</v>
      </c>
      <c r="I229" s="36" t="s">
        <v>1524</v>
      </c>
    </row>
    <row r="230" spans="1:9" ht="45" x14ac:dyDescent="0.2">
      <c r="A230" s="44" t="s">
        <v>243</v>
      </c>
      <c r="B230" s="34" t="s">
        <v>757</v>
      </c>
      <c r="C230" s="45" t="s">
        <v>14</v>
      </c>
      <c r="D230" s="35" t="s">
        <v>15</v>
      </c>
      <c r="E230" s="46" t="s">
        <v>1260</v>
      </c>
      <c r="F230" s="47">
        <v>141318314</v>
      </c>
      <c r="G230" s="48">
        <v>43111</v>
      </c>
      <c r="H230" s="48">
        <v>43460</v>
      </c>
      <c r="I230" s="36" t="s">
        <v>1524</v>
      </c>
    </row>
    <row r="231" spans="1:9" ht="90" x14ac:dyDescent="0.2">
      <c r="A231" s="44" t="s">
        <v>244</v>
      </c>
      <c r="B231" s="34" t="s">
        <v>758</v>
      </c>
      <c r="C231" s="45" t="s">
        <v>14</v>
      </c>
      <c r="D231" s="35" t="s">
        <v>15</v>
      </c>
      <c r="E231" s="46" t="s">
        <v>1261</v>
      </c>
      <c r="F231" s="47">
        <v>118285200</v>
      </c>
      <c r="G231" s="48">
        <v>43111</v>
      </c>
      <c r="H231" s="48">
        <v>43460</v>
      </c>
      <c r="I231" s="36" t="s">
        <v>1543</v>
      </c>
    </row>
    <row r="232" spans="1:9" ht="45" x14ac:dyDescent="0.2">
      <c r="A232" s="44" t="s">
        <v>245</v>
      </c>
      <c r="B232" s="34" t="s">
        <v>759</v>
      </c>
      <c r="C232" s="45" t="s">
        <v>14</v>
      </c>
      <c r="D232" s="35" t="s">
        <v>15</v>
      </c>
      <c r="E232" s="46" t="s">
        <v>1142</v>
      </c>
      <c r="F232" s="47">
        <v>103160000</v>
      </c>
      <c r="G232" s="48">
        <v>43111</v>
      </c>
      <c r="H232" s="48">
        <v>43460</v>
      </c>
      <c r="I232" s="36" t="s">
        <v>1524</v>
      </c>
    </row>
    <row r="233" spans="1:9" ht="45" x14ac:dyDescent="0.2">
      <c r="A233" s="44" t="s">
        <v>246</v>
      </c>
      <c r="B233" s="34" t="s">
        <v>760</v>
      </c>
      <c r="C233" s="45" t="s">
        <v>14</v>
      </c>
      <c r="D233" s="35" t="s">
        <v>15</v>
      </c>
      <c r="E233" s="46" t="s">
        <v>1260</v>
      </c>
      <c r="F233" s="47">
        <v>95034636</v>
      </c>
      <c r="G233" s="48">
        <v>43111</v>
      </c>
      <c r="H233" s="48">
        <v>43460</v>
      </c>
      <c r="I233" s="36" t="s">
        <v>1524</v>
      </c>
    </row>
    <row r="234" spans="1:9" ht="45" x14ac:dyDescent="0.2">
      <c r="A234" s="44" t="s">
        <v>247</v>
      </c>
      <c r="B234" s="34" t="s">
        <v>761</v>
      </c>
      <c r="C234" s="45" t="s">
        <v>14</v>
      </c>
      <c r="D234" s="35" t="s">
        <v>15</v>
      </c>
      <c r="E234" s="46" t="s">
        <v>1262</v>
      </c>
      <c r="F234" s="47">
        <v>122760368</v>
      </c>
      <c r="G234" s="48">
        <v>43111</v>
      </c>
      <c r="H234" s="48">
        <v>43460</v>
      </c>
      <c r="I234" s="36" t="s">
        <v>1524</v>
      </c>
    </row>
    <row r="235" spans="1:9" ht="78.75" x14ac:dyDescent="0.2">
      <c r="A235" s="44" t="s">
        <v>248</v>
      </c>
      <c r="B235" s="34" t="s">
        <v>762</v>
      </c>
      <c r="C235" s="45" t="s">
        <v>14</v>
      </c>
      <c r="D235" s="35" t="s">
        <v>15</v>
      </c>
      <c r="E235" s="46" t="s">
        <v>1263</v>
      </c>
      <c r="F235" s="47">
        <v>139092000</v>
      </c>
      <c r="G235" s="48">
        <v>43111</v>
      </c>
      <c r="H235" s="48">
        <v>43460</v>
      </c>
      <c r="I235" s="36" t="s">
        <v>1540</v>
      </c>
    </row>
    <row r="236" spans="1:9" ht="67.5" x14ac:dyDescent="0.2">
      <c r="A236" s="44" t="s">
        <v>249</v>
      </c>
      <c r="B236" s="34" t="s">
        <v>763</v>
      </c>
      <c r="C236" s="45" t="s">
        <v>14</v>
      </c>
      <c r="D236" s="35" t="s">
        <v>15</v>
      </c>
      <c r="E236" s="46" t="s">
        <v>1264</v>
      </c>
      <c r="F236" s="47">
        <v>86712801</v>
      </c>
      <c r="G236" s="48">
        <v>43111</v>
      </c>
      <c r="H236" s="48">
        <v>43457</v>
      </c>
      <c r="I236" s="36" t="s">
        <v>1524</v>
      </c>
    </row>
    <row r="237" spans="1:9" ht="90" x14ac:dyDescent="0.2">
      <c r="A237" s="44" t="s">
        <v>250</v>
      </c>
      <c r="B237" s="34" t="s">
        <v>764</v>
      </c>
      <c r="C237" s="45" t="s">
        <v>14</v>
      </c>
      <c r="D237" s="35" t="s">
        <v>15</v>
      </c>
      <c r="E237" s="46" t="s">
        <v>1265</v>
      </c>
      <c r="F237" s="47">
        <v>136890925</v>
      </c>
      <c r="G237" s="48">
        <v>43111</v>
      </c>
      <c r="H237" s="48">
        <v>43459</v>
      </c>
      <c r="I237" s="36" t="s">
        <v>1538</v>
      </c>
    </row>
    <row r="238" spans="1:9" ht="45" x14ac:dyDescent="0.2">
      <c r="A238" s="44" t="s">
        <v>251</v>
      </c>
      <c r="B238" s="34" t="s">
        <v>765</v>
      </c>
      <c r="C238" s="45" t="s">
        <v>14</v>
      </c>
      <c r="D238" s="35" t="s">
        <v>15</v>
      </c>
      <c r="E238" s="46" t="s">
        <v>1266</v>
      </c>
      <c r="F238" s="47">
        <v>137800236</v>
      </c>
      <c r="G238" s="48">
        <v>43111</v>
      </c>
      <c r="H238" s="48">
        <v>43460</v>
      </c>
      <c r="I238" s="36" t="s">
        <v>1540</v>
      </c>
    </row>
    <row r="239" spans="1:9" ht="101.25" x14ac:dyDescent="0.2">
      <c r="A239" s="44" t="s">
        <v>252</v>
      </c>
      <c r="B239" s="34" t="s">
        <v>766</v>
      </c>
      <c r="C239" s="45" t="s">
        <v>14</v>
      </c>
      <c r="D239" s="35" t="s">
        <v>15</v>
      </c>
      <c r="E239" s="46" t="s">
        <v>1267</v>
      </c>
      <c r="F239" s="47">
        <v>168895482</v>
      </c>
      <c r="G239" s="48">
        <v>43111</v>
      </c>
      <c r="H239" s="48">
        <v>43460</v>
      </c>
      <c r="I239" s="36" t="s">
        <v>1540</v>
      </c>
    </row>
    <row r="240" spans="1:9" ht="90" x14ac:dyDescent="0.2">
      <c r="A240" s="44" t="s">
        <v>253</v>
      </c>
      <c r="B240" s="34" t="s">
        <v>767</v>
      </c>
      <c r="C240" s="45" t="s">
        <v>14</v>
      </c>
      <c r="D240" s="35" t="s">
        <v>15</v>
      </c>
      <c r="E240" s="46" t="s">
        <v>1268</v>
      </c>
      <c r="F240" s="47">
        <v>153640812</v>
      </c>
      <c r="G240" s="48">
        <v>43111</v>
      </c>
      <c r="H240" s="48">
        <v>43465</v>
      </c>
      <c r="I240" s="36" t="s">
        <v>1526</v>
      </c>
    </row>
    <row r="241" spans="1:9" ht="90" x14ac:dyDescent="0.2">
      <c r="A241" s="44" t="s">
        <v>254</v>
      </c>
      <c r="B241" s="34" t="s">
        <v>768</v>
      </c>
      <c r="C241" s="45" t="s">
        <v>14</v>
      </c>
      <c r="D241" s="35" t="s">
        <v>15</v>
      </c>
      <c r="E241" s="46" t="s">
        <v>1269</v>
      </c>
      <c r="F241" s="47">
        <v>86873534</v>
      </c>
      <c r="G241" s="48">
        <v>43111</v>
      </c>
      <c r="H241" s="48">
        <v>43460</v>
      </c>
      <c r="I241" s="36" t="s">
        <v>1542</v>
      </c>
    </row>
    <row r="242" spans="1:9" ht="78.75" x14ac:dyDescent="0.2">
      <c r="A242" s="44" t="s">
        <v>255</v>
      </c>
      <c r="B242" s="34" t="s">
        <v>769</v>
      </c>
      <c r="C242" s="45" t="s">
        <v>14</v>
      </c>
      <c r="D242" s="35" t="s">
        <v>15</v>
      </c>
      <c r="E242" s="46" t="s">
        <v>1270</v>
      </c>
      <c r="F242" s="47">
        <v>71688000</v>
      </c>
      <c r="G242" s="48">
        <v>43111</v>
      </c>
      <c r="H242" s="48">
        <v>43460</v>
      </c>
      <c r="I242" s="36" t="s">
        <v>1543</v>
      </c>
    </row>
    <row r="243" spans="1:9" ht="78.75" x14ac:dyDescent="0.2">
      <c r="A243" s="44" t="s">
        <v>256</v>
      </c>
      <c r="B243" s="34" t="s">
        <v>770</v>
      </c>
      <c r="C243" s="45" t="s">
        <v>14</v>
      </c>
      <c r="D243" s="35" t="s">
        <v>15</v>
      </c>
      <c r="E243" s="46" t="s">
        <v>1271</v>
      </c>
      <c r="F243" s="47">
        <v>89826849</v>
      </c>
      <c r="G243" s="48">
        <v>43111</v>
      </c>
      <c r="H243" s="48">
        <v>43460</v>
      </c>
      <c r="I243" s="36" t="s">
        <v>1541</v>
      </c>
    </row>
    <row r="244" spans="1:9" ht="67.5" x14ac:dyDescent="0.2">
      <c r="A244" s="44" t="s">
        <v>257</v>
      </c>
      <c r="B244" s="34" t="s">
        <v>771</v>
      </c>
      <c r="C244" s="45" t="s">
        <v>14</v>
      </c>
      <c r="D244" s="35" t="s">
        <v>15</v>
      </c>
      <c r="E244" s="46" t="s">
        <v>1272</v>
      </c>
      <c r="F244" s="47">
        <v>64734886</v>
      </c>
      <c r="G244" s="48">
        <v>43111</v>
      </c>
      <c r="H244" s="48">
        <v>43465</v>
      </c>
      <c r="I244" s="36" t="s">
        <v>1526</v>
      </c>
    </row>
    <row r="245" spans="1:9" ht="67.5" x14ac:dyDescent="0.2">
      <c r="A245" s="44" t="s">
        <v>258</v>
      </c>
      <c r="B245" s="34" t="s">
        <v>772</v>
      </c>
      <c r="C245" s="45" t="s">
        <v>14</v>
      </c>
      <c r="D245" s="35" t="s">
        <v>15</v>
      </c>
      <c r="E245" s="46" t="s">
        <v>1273</v>
      </c>
      <c r="F245" s="47">
        <f>46338033+19859157</f>
        <v>66197190</v>
      </c>
      <c r="G245" s="48">
        <v>43111</v>
      </c>
      <c r="H245" s="48">
        <v>43460</v>
      </c>
      <c r="I245" s="36" t="s">
        <v>1541</v>
      </c>
    </row>
    <row r="246" spans="1:9" ht="67.5" x14ac:dyDescent="0.2">
      <c r="A246" s="44" t="s">
        <v>259</v>
      </c>
      <c r="B246" s="34" t="s">
        <v>773</v>
      </c>
      <c r="C246" s="45" t="s">
        <v>14</v>
      </c>
      <c r="D246" s="35" t="s">
        <v>15</v>
      </c>
      <c r="E246" s="46" t="s">
        <v>1274</v>
      </c>
      <c r="F246" s="47">
        <v>91583320</v>
      </c>
      <c r="G246" s="48">
        <v>43111</v>
      </c>
      <c r="H246" s="48">
        <v>43465</v>
      </c>
      <c r="I246" s="36" t="s">
        <v>1526</v>
      </c>
    </row>
    <row r="247" spans="1:9" ht="78.75" x14ac:dyDescent="0.2">
      <c r="A247" s="44" t="s">
        <v>260</v>
      </c>
      <c r="B247" s="34" t="s">
        <v>774</v>
      </c>
      <c r="C247" s="45" t="s">
        <v>14</v>
      </c>
      <c r="D247" s="35" t="s">
        <v>15</v>
      </c>
      <c r="E247" s="46" t="s">
        <v>1275</v>
      </c>
      <c r="F247" s="47">
        <v>86956720</v>
      </c>
      <c r="G247" s="48">
        <v>43111</v>
      </c>
      <c r="H247" s="48">
        <v>43460</v>
      </c>
      <c r="I247" s="36" t="s">
        <v>1542</v>
      </c>
    </row>
    <row r="248" spans="1:9" ht="67.5" x14ac:dyDescent="0.2">
      <c r="A248" s="44" t="s">
        <v>261</v>
      </c>
      <c r="B248" s="34" t="s">
        <v>775</v>
      </c>
      <c r="C248" s="45" t="s">
        <v>14</v>
      </c>
      <c r="D248" s="35" t="s">
        <v>15</v>
      </c>
      <c r="E248" s="46" t="s">
        <v>1276</v>
      </c>
      <c r="F248" s="47">
        <v>85104436</v>
      </c>
      <c r="G248" s="48">
        <v>43111</v>
      </c>
      <c r="H248" s="48">
        <v>43460</v>
      </c>
      <c r="I248" s="36" t="s">
        <v>1534</v>
      </c>
    </row>
    <row r="249" spans="1:9" ht="135" x14ac:dyDescent="0.2">
      <c r="A249" s="44" t="s">
        <v>262</v>
      </c>
      <c r="B249" s="34" t="s">
        <v>776</v>
      </c>
      <c r="C249" s="45" t="s">
        <v>14</v>
      </c>
      <c r="D249" s="35" t="s">
        <v>15</v>
      </c>
      <c r="E249" s="46" t="s">
        <v>1277</v>
      </c>
      <c r="F249" s="47">
        <v>153640792</v>
      </c>
      <c r="G249" s="48">
        <v>43111</v>
      </c>
      <c r="H249" s="48">
        <v>43465</v>
      </c>
      <c r="I249" s="36" t="s">
        <v>1526</v>
      </c>
    </row>
    <row r="250" spans="1:9" ht="123.75" x14ac:dyDescent="0.2">
      <c r="A250" s="44" t="s">
        <v>263</v>
      </c>
      <c r="B250" s="34" t="s">
        <v>777</v>
      </c>
      <c r="C250" s="45" t="s">
        <v>14</v>
      </c>
      <c r="D250" s="35" t="s">
        <v>15</v>
      </c>
      <c r="E250" s="46" t="s">
        <v>1278</v>
      </c>
      <c r="F250" s="47">
        <v>77172354</v>
      </c>
      <c r="G250" s="48">
        <v>43111</v>
      </c>
      <c r="H250" s="48">
        <v>43465</v>
      </c>
      <c r="I250" s="36" t="s">
        <v>1526</v>
      </c>
    </row>
    <row r="251" spans="1:9" ht="78.75" x14ac:dyDescent="0.2">
      <c r="A251" s="44" t="s">
        <v>264</v>
      </c>
      <c r="B251" s="34" t="s">
        <v>778</v>
      </c>
      <c r="C251" s="45" t="s">
        <v>14</v>
      </c>
      <c r="D251" s="35" t="s">
        <v>15</v>
      </c>
      <c r="E251" s="46" t="s">
        <v>1279</v>
      </c>
      <c r="F251" s="47">
        <v>153640792</v>
      </c>
      <c r="G251" s="48">
        <v>43111</v>
      </c>
      <c r="H251" s="48">
        <v>43465</v>
      </c>
      <c r="I251" s="36" t="s">
        <v>1526</v>
      </c>
    </row>
    <row r="252" spans="1:9" ht="90" x14ac:dyDescent="0.2">
      <c r="A252" s="44" t="s">
        <v>265</v>
      </c>
      <c r="B252" s="34" t="s">
        <v>779</v>
      </c>
      <c r="C252" s="45" t="s">
        <v>14</v>
      </c>
      <c r="D252" s="35" t="s">
        <v>15</v>
      </c>
      <c r="E252" s="46" t="s">
        <v>1280</v>
      </c>
      <c r="F252" s="47">
        <v>120407385</v>
      </c>
      <c r="G252" s="48">
        <v>43111</v>
      </c>
      <c r="H252" s="48">
        <v>43465</v>
      </c>
      <c r="I252" s="36" t="s">
        <v>1526</v>
      </c>
    </row>
    <row r="253" spans="1:9" ht="101.25" x14ac:dyDescent="0.2">
      <c r="A253" s="44" t="s">
        <v>266</v>
      </c>
      <c r="B253" s="34" t="s">
        <v>780</v>
      </c>
      <c r="C253" s="45" t="s">
        <v>14</v>
      </c>
      <c r="D253" s="35" t="s">
        <v>15</v>
      </c>
      <c r="E253" s="46" t="s">
        <v>1281</v>
      </c>
      <c r="F253" s="47">
        <v>104601510</v>
      </c>
      <c r="G253" s="48">
        <v>43111</v>
      </c>
      <c r="H253" s="48">
        <v>43459</v>
      </c>
      <c r="I253" s="36" t="s">
        <v>1525</v>
      </c>
    </row>
    <row r="254" spans="1:9" ht="67.5" x14ac:dyDescent="0.2">
      <c r="A254" s="44" t="s">
        <v>267</v>
      </c>
      <c r="B254" s="34" t="s">
        <v>781</v>
      </c>
      <c r="C254" s="45" t="s">
        <v>14</v>
      </c>
      <c r="D254" s="35" t="s">
        <v>15</v>
      </c>
      <c r="E254" s="46" t="s">
        <v>1282</v>
      </c>
      <c r="F254" s="47">
        <v>103516876</v>
      </c>
      <c r="G254" s="48">
        <v>43111</v>
      </c>
      <c r="H254" s="48">
        <v>43460</v>
      </c>
      <c r="I254" s="36" t="s">
        <v>1540</v>
      </c>
    </row>
    <row r="255" spans="1:9" ht="101.25" x14ac:dyDescent="0.2">
      <c r="A255" s="44" t="s">
        <v>268</v>
      </c>
      <c r="B255" s="34" t="s">
        <v>782</v>
      </c>
      <c r="C255" s="45" t="s">
        <v>14</v>
      </c>
      <c r="D255" s="35" t="s">
        <v>15</v>
      </c>
      <c r="E255" s="46" t="s">
        <v>1283</v>
      </c>
      <c r="F255" s="47">
        <v>147500150</v>
      </c>
      <c r="G255" s="48">
        <v>43111</v>
      </c>
      <c r="H255" s="48">
        <v>43459</v>
      </c>
      <c r="I255" s="36" t="s">
        <v>1540</v>
      </c>
    </row>
    <row r="256" spans="1:9" ht="78.75" x14ac:dyDescent="0.2">
      <c r="A256" s="44" t="s">
        <v>269</v>
      </c>
      <c r="B256" s="34" t="s">
        <v>783</v>
      </c>
      <c r="C256" s="45" t="s">
        <v>14</v>
      </c>
      <c r="D256" s="35" t="s">
        <v>15</v>
      </c>
      <c r="E256" s="46" t="s">
        <v>1284</v>
      </c>
      <c r="F256" s="47">
        <v>38586177</v>
      </c>
      <c r="G256" s="48">
        <v>43111</v>
      </c>
      <c r="H256" s="48">
        <v>43465</v>
      </c>
      <c r="I256" s="36" t="s">
        <v>1526</v>
      </c>
    </row>
    <row r="257" spans="1:9" ht="67.5" x14ac:dyDescent="0.2">
      <c r="A257" s="44" t="s">
        <v>270</v>
      </c>
      <c r="B257" s="34" t="s">
        <v>784</v>
      </c>
      <c r="C257" s="45" t="s">
        <v>14</v>
      </c>
      <c r="D257" s="35" t="s">
        <v>15</v>
      </c>
      <c r="E257" s="46" t="s">
        <v>1285</v>
      </c>
      <c r="F257" s="47">
        <v>166787325</v>
      </c>
      <c r="G257" s="48">
        <v>43111</v>
      </c>
      <c r="H257" s="48">
        <v>43460</v>
      </c>
      <c r="I257" s="36" t="s">
        <v>1540</v>
      </c>
    </row>
    <row r="258" spans="1:9" ht="67.5" x14ac:dyDescent="0.2">
      <c r="A258" s="44" t="s">
        <v>271</v>
      </c>
      <c r="B258" s="34" t="s">
        <v>785</v>
      </c>
      <c r="C258" s="45" t="s">
        <v>14</v>
      </c>
      <c r="D258" s="35" t="s">
        <v>15</v>
      </c>
      <c r="E258" s="46" t="s">
        <v>1286</v>
      </c>
      <c r="F258" s="47">
        <v>96466390</v>
      </c>
      <c r="G258" s="48">
        <v>43111</v>
      </c>
      <c r="H258" s="48">
        <v>43459</v>
      </c>
      <c r="I258" s="36" t="s">
        <v>1538</v>
      </c>
    </row>
    <row r="259" spans="1:9" ht="78.75" x14ac:dyDescent="0.2">
      <c r="A259" s="44" t="s">
        <v>272</v>
      </c>
      <c r="B259" s="34" t="s">
        <v>786</v>
      </c>
      <c r="C259" s="45" t="s">
        <v>14</v>
      </c>
      <c r="D259" s="35" t="s">
        <v>15</v>
      </c>
      <c r="E259" s="46" t="s">
        <v>1287</v>
      </c>
      <c r="F259" s="47">
        <v>98227040</v>
      </c>
      <c r="G259" s="48">
        <v>43111</v>
      </c>
      <c r="H259" s="48">
        <v>43459</v>
      </c>
      <c r="I259" s="36" t="s">
        <v>1538</v>
      </c>
    </row>
    <row r="260" spans="1:9" ht="90" x14ac:dyDescent="0.2">
      <c r="A260" s="44" t="s">
        <v>273</v>
      </c>
      <c r="B260" s="34" t="s">
        <v>787</v>
      </c>
      <c r="C260" s="45" t="s">
        <v>14</v>
      </c>
      <c r="D260" s="35" t="s">
        <v>15</v>
      </c>
      <c r="E260" s="46" t="s">
        <v>1288</v>
      </c>
      <c r="F260" s="47">
        <v>137263455</v>
      </c>
      <c r="G260" s="48">
        <v>43112</v>
      </c>
      <c r="H260" s="48">
        <v>43460</v>
      </c>
      <c r="I260" s="36" t="s">
        <v>1533</v>
      </c>
    </row>
    <row r="261" spans="1:9" ht="78.75" x14ac:dyDescent="0.2">
      <c r="A261" s="44" t="s">
        <v>274</v>
      </c>
      <c r="B261" s="34" t="s">
        <v>788</v>
      </c>
      <c r="C261" s="45" t="s">
        <v>14</v>
      </c>
      <c r="D261" s="35" t="s">
        <v>15</v>
      </c>
      <c r="E261" s="46" t="s">
        <v>1289</v>
      </c>
      <c r="F261" s="47">
        <v>43361918</v>
      </c>
      <c r="G261" s="48">
        <v>43112</v>
      </c>
      <c r="H261" s="48">
        <v>43460</v>
      </c>
      <c r="I261" s="36" t="s">
        <v>1532</v>
      </c>
    </row>
    <row r="262" spans="1:9" ht="78.75" x14ac:dyDescent="0.2">
      <c r="A262" s="44" t="s">
        <v>275</v>
      </c>
      <c r="B262" s="34" t="s">
        <v>789</v>
      </c>
      <c r="C262" s="45" t="s">
        <v>14</v>
      </c>
      <c r="D262" s="35" t="s">
        <v>15</v>
      </c>
      <c r="E262" s="46" t="s">
        <v>1290</v>
      </c>
      <c r="F262" s="47">
        <v>43361918</v>
      </c>
      <c r="G262" s="48">
        <v>43112</v>
      </c>
      <c r="H262" s="48">
        <v>43460</v>
      </c>
      <c r="I262" s="36" t="s">
        <v>1532</v>
      </c>
    </row>
    <row r="263" spans="1:9" ht="78.75" x14ac:dyDescent="0.2">
      <c r="A263" s="44" t="s">
        <v>276</v>
      </c>
      <c r="B263" s="34" t="s">
        <v>790</v>
      </c>
      <c r="C263" s="45" t="s">
        <v>14</v>
      </c>
      <c r="D263" s="35" t="s">
        <v>15</v>
      </c>
      <c r="E263" s="46" t="s">
        <v>1291</v>
      </c>
      <c r="F263" s="47">
        <v>94520856</v>
      </c>
      <c r="G263" s="48">
        <v>43112</v>
      </c>
      <c r="H263" s="48">
        <v>43460</v>
      </c>
      <c r="I263" s="36" t="s">
        <v>1524</v>
      </c>
    </row>
    <row r="264" spans="1:9" ht="67.5" x14ac:dyDescent="0.2">
      <c r="A264" s="44" t="s">
        <v>277</v>
      </c>
      <c r="B264" s="34" t="s">
        <v>791</v>
      </c>
      <c r="C264" s="45" t="s">
        <v>14</v>
      </c>
      <c r="D264" s="35" t="s">
        <v>15</v>
      </c>
      <c r="E264" s="46" t="s">
        <v>1292</v>
      </c>
      <c r="F264" s="47">
        <v>100246334</v>
      </c>
      <c r="G264" s="48">
        <v>43112</v>
      </c>
      <c r="H264" s="48">
        <v>43460</v>
      </c>
      <c r="I264" s="36" t="s">
        <v>1539</v>
      </c>
    </row>
    <row r="265" spans="1:9" ht="56.25" x14ac:dyDescent="0.2">
      <c r="A265" s="44" t="s">
        <v>278</v>
      </c>
      <c r="B265" s="34" t="s">
        <v>792</v>
      </c>
      <c r="C265" s="45" t="s">
        <v>14</v>
      </c>
      <c r="D265" s="35" t="s">
        <v>15</v>
      </c>
      <c r="E265" s="46" t="s">
        <v>1293</v>
      </c>
      <c r="F265" s="47">
        <v>108317866</v>
      </c>
      <c r="G265" s="48">
        <v>43112</v>
      </c>
      <c r="H265" s="48">
        <v>43455</v>
      </c>
      <c r="I265" s="36" t="s">
        <v>1525</v>
      </c>
    </row>
    <row r="266" spans="1:9" ht="56.25" x14ac:dyDescent="0.2">
      <c r="A266" s="44" t="s">
        <v>279</v>
      </c>
      <c r="B266" s="34" t="s">
        <v>793</v>
      </c>
      <c r="C266" s="45" t="s">
        <v>14</v>
      </c>
      <c r="D266" s="35" t="s">
        <v>15</v>
      </c>
      <c r="E266" s="46" t="s">
        <v>1294</v>
      </c>
      <c r="F266" s="47">
        <v>56049104</v>
      </c>
      <c r="G266" s="48">
        <v>43112</v>
      </c>
      <c r="H266" s="48">
        <v>43457</v>
      </c>
      <c r="I266" s="36" t="s">
        <v>1524</v>
      </c>
    </row>
    <row r="267" spans="1:9" ht="45" x14ac:dyDescent="0.2">
      <c r="A267" s="44" t="s">
        <v>280</v>
      </c>
      <c r="B267" s="34" t="s">
        <v>794</v>
      </c>
      <c r="C267" s="45" t="s">
        <v>14</v>
      </c>
      <c r="D267" s="35" t="s">
        <v>15</v>
      </c>
      <c r="E267" s="46" t="s">
        <v>1295</v>
      </c>
      <c r="F267" s="47">
        <v>25145294</v>
      </c>
      <c r="G267" s="48">
        <v>43112</v>
      </c>
      <c r="H267" s="48">
        <v>43460</v>
      </c>
      <c r="I267" s="36" t="s">
        <v>1539</v>
      </c>
    </row>
    <row r="268" spans="1:9" ht="67.5" x14ac:dyDescent="0.2">
      <c r="A268" s="44" t="s">
        <v>281</v>
      </c>
      <c r="B268" s="34" t="s">
        <v>795</v>
      </c>
      <c r="C268" s="45" t="s">
        <v>14</v>
      </c>
      <c r="D268" s="35" t="s">
        <v>15</v>
      </c>
      <c r="E268" s="46" t="s">
        <v>1296</v>
      </c>
      <c r="F268" s="47">
        <v>60553643</v>
      </c>
      <c r="G268" s="48">
        <v>43112</v>
      </c>
      <c r="H268" s="48">
        <v>43457</v>
      </c>
      <c r="I268" s="36" t="s">
        <v>1524</v>
      </c>
    </row>
    <row r="269" spans="1:9" ht="67.5" x14ac:dyDescent="0.2">
      <c r="A269" s="44" t="s">
        <v>282</v>
      </c>
      <c r="B269" s="34" t="s">
        <v>796</v>
      </c>
      <c r="C269" s="45" t="s">
        <v>14</v>
      </c>
      <c r="D269" s="35" t="s">
        <v>15</v>
      </c>
      <c r="E269" s="46" t="s">
        <v>1297</v>
      </c>
      <c r="F269" s="47">
        <v>96778800</v>
      </c>
      <c r="G269" s="48">
        <v>43112</v>
      </c>
      <c r="H269" s="48">
        <v>43460</v>
      </c>
      <c r="I269" s="36" t="s">
        <v>1527</v>
      </c>
    </row>
    <row r="270" spans="1:9" ht="67.5" x14ac:dyDescent="0.2">
      <c r="A270" s="44" t="s">
        <v>283</v>
      </c>
      <c r="B270" s="34" t="s">
        <v>797</v>
      </c>
      <c r="C270" s="45" t="s">
        <v>14</v>
      </c>
      <c r="D270" s="35" t="s">
        <v>15</v>
      </c>
      <c r="E270" s="46" t="s">
        <v>1298</v>
      </c>
      <c r="F270" s="47">
        <f>24641318+90000000</f>
        <v>114641318</v>
      </c>
      <c r="G270" s="48">
        <v>43112</v>
      </c>
      <c r="H270" s="48">
        <v>43460</v>
      </c>
      <c r="I270" s="36" t="s">
        <v>1542</v>
      </c>
    </row>
    <row r="271" spans="1:9" ht="78.75" x14ac:dyDescent="0.2">
      <c r="A271" s="44" t="s">
        <v>284</v>
      </c>
      <c r="B271" s="34" t="s">
        <v>798</v>
      </c>
      <c r="C271" s="45" t="s">
        <v>14</v>
      </c>
      <c r="D271" s="35" t="s">
        <v>15</v>
      </c>
      <c r="E271" s="46" t="s">
        <v>1299</v>
      </c>
      <c r="F271" s="47">
        <v>101928882</v>
      </c>
      <c r="G271" s="48">
        <v>43112</v>
      </c>
      <c r="H271" s="48">
        <v>43465</v>
      </c>
      <c r="I271" s="36" t="s">
        <v>1526</v>
      </c>
    </row>
    <row r="272" spans="1:9" ht="78.75" x14ac:dyDescent="0.2">
      <c r="A272" s="44" t="s">
        <v>285</v>
      </c>
      <c r="B272" s="34" t="s">
        <v>799</v>
      </c>
      <c r="C272" s="45" t="s">
        <v>14</v>
      </c>
      <c r="D272" s="35" t="s">
        <v>15</v>
      </c>
      <c r="E272" s="46" t="s">
        <v>1300</v>
      </c>
      <c r="F272" s="47">
        <v>79490250</v>
      </c>
      <c r="G272" s="48">
        <v>43112</v>
      </c>
      <c r="H272" s="48">
        <v>43460</v>
      </c>
      <c r="I272" s="36" t="s">
        <v>1543</v>
      </c>
    </row>
    <row r="273" spans="1:9" ht="90" x14ac:dyDescent="0.2">
      <c r="A273" s="44" t="s">
        <v>286</v>
      </c>
      <c r="B273" s="34" t="s">
        <v>800</v>
      </c>
      <c r="C273" s="45" t="s">
        <v>14</v>
      </c>
      <c r="D273" s="35" t="s">
        <v>15</v>
      </c>
      <c r="E273" s="46" t="s">
        <v>1301</v>
      </c>
      <c r="F273" s="47">
        <v>82434319</v>
      </c>
      <c r="G273" s="48">
        <v>43112</v>
      </c>
      <c r="H273" s="48">
        <v>43460</v>
      </c>
      <c r="I273" s="36" t="s">
        <v>1530</v>
      </c>
    </row>
    <row r="274" spans="1:9" ht="78.75" x14ac:dyDescent="0.2">
      <c r="A274" s="44" t="s">
        <v>287</v>
      </c>
      <c r="B274" s="34" t="s">
        <v>801</v>
      </c>
      <c r="C274" s="45" t="s">
        <v>14</v>
      </c>
      <c r="D274" s="35" t="s">
        <v>15</v>
      </c>
      <c r="E274" s="46" t="s">
        <v>1302</v>
      </c>
      <c r="F274" s="47">
        <v>74316681</v>
      </c>
      <c r="G274" s="48">
        <v>43112</v>
      </c>
      <c r="H274" s="48">
        <v>43460</v>
      </c>
      <c r="I274" s="36" t="s">
        <v>1543</v>
      </c>
    </row>
    <row r="275" spans="1:9" ht="56.25" x14ac:dyDescent="0.2">
      <c r="A275" s="44" t="s">
        <v>288</v>
      </c>
      <c r="B275" s="34" t="s">
        <v>802</v>
      </c>
      <c r="C275" s="45" t="s">
        <v>14</v>
      </c>
      <c r="D275" s="35" t="s">
        <v>15</v>
      </c>
      <c r="E275" s="46" t="s">
        <v>1303</v>
      </c>
      <c r="F275" s="47">
        <v>60596681</v>
      </c>
      <c r="G275" s="48">
        <v>43112</v>
      </c>
      <c r="H275" s="48">
        <v>43460</v>
      </c>
      <c r="I275" s="36" t="s">
        <v>1543</v>
      </c>
    </row>
    <row r="276" spans="1:9" ht="112.5" x14ac:dyDescent="0.2">
      <c r="A276" s="44" t="s">
        <v>289</v>
      </c>
      <c r="B276" s="34" t="s">
        <v>803</v>
      </c>
      <c r="C276" s="45" t="s">
        <v>14</v>
      </c>
      <c r="D276" s="35" t="s">
        <v>15</v>
      </c>
      <c r="E276" s="46" t="s">
        <v>1304</v>
      </c>
      <c r="F276" s="47">
        <v>195648572</v>
      </c>
      <c r="G276" s="48">
        <v>43112</v>
      </c>
      <c r="H276" s="48">
        <v>43460</v>
      </c>
      <c r="I276" s="36" t="s">
        <v>1533</v>
      </c>
    </row>
    <row r="277" spans="1:9" ht="112.5" x14ac:dyDescent="0.2">
      <c r="A277" s="44" t="s">
        <v>290</v>
      </c>
      <c r="B277" s="34" t="s">
        <v>804</v>
      </c>
      <c r="C277" s="45" t="s">
        <v>14</v>
      </c>
      <c r="D277" s="35" t="s">
        <v>15</v>
      </c>
      <c r="E277" s="46" t="s">
        <v>1305</v>
      </c>
      <c r="F277" s="47">
        <v>79912826</v>
      </c>
      <c r="G277" s="48">
        <v>43112</v>
      </c>
      <c r="H277" s="48">
        <v>43460</v>
      </c>
      <c r="I277" s="36" t="s">
        <v>1533</v>
      </c>
    </row>
    <row r="278" spans="1:9" ht="135" x14ac:dyDescent="0.2">
      <c r="A278" s="44" t="s">
        <v>291</v>
      </c>
      <c r="B278" s="34" t="s">
        <v>805</v>
      </c>
      <c r="C278" s="45" t="s">
        <v>14</v>
      </c>
      <c r="D278" s="35" t="s">
        <v>15</v>
      </c>
      <c r="E278" s="46" t="s">
        <v>1306</v>
      </c>
      <c r="F278" s="47">
        <v>146506276</v>
      </c>
      <c r="G278" s="48">
        <v>43112</v>
      </c>
      <c r="H278" s="48">
        <v>43460</v>
      </c>
      <c r="I278" s="36" t="s">
        <v>1533</v>
      </c>
    </row>
    <row r="279" spans="1:9" ht="135" x14ac:dyDescent="0.2">
      <c r="A279" s="44" t="s">
        <v>292</v>
      </c>
      <c r="B279" s="34" t="s">
        <v>806</v>
      </c>
      <c r="C279" s="45" t="s">
        <v>14</v>
      </c>
      <c r="D279" s="35" t="s">
        <v>15</v>
      </c>
      <c r="E279" s="46" t="s">
        <v>1307</v>
      </c>
      <c r="F279" s="47">
        <v>126633542</v>
      </c>
      <c r="G279" s="48">
        <v>43112</v>
      </c>
      <c r="H279" s="48">
        <v>43460</v>
      </c>
      <c r="I279" s="36" t="s">
        <v>1541</v>
      </c>
    </row>
    <row r="280" spans="1:9" ht="101.25" x14ac:dyDescent="0.2">
      <c r="A280" s="44" t="s">
        <v>293</v>
      </c>
      <c r="B280" s="34" t="s">
        <v>807</v>
      </c>
      <c r="C280" s="45" t="s">
        <v>14</v>
      </c>
      <c r="D280" s="35" t="s">
        <v>15</v>
      </c>
      <c r="E280" s="46" t="s">
        <v>1308</v>
      </c>
      <c r="F280" s="47">
        <f>45803877+19630233</f>
        <v>65434110</v>
      </c>
      <c r="G280" s="48">
        <v>43112</v>
      </c>
      <c r="H280" s="48">
        <v>43460</v>
      </c>
      <c r="I280" s="36" t="s">
        <v>1541</v>
      </c>
    </row>
    <row r="281" spans="1:9" ht="101.25" x14ac:dyDescent="0.2">
      <c r="A281" s="44" t="s">
        <v>294</v>
      </c>
      <c r="B281" s="34" t="s">
        <v>808</v>
      </c>
      <c r="C281" s="45" t="s">
        <v>14</v>
      </c>
      <c r="D281" s="35" t="s">
        <v>15</v>
      </c>
      <c r="E281" s="46" t="s">
        <v>1309</v>
      </c>
      <c r="F281" s="47">
        <v>153691440</v>
      </c>
      <c r="G281" s="48">
        <v>43112</v>
      </c>
      <c r="H281" s="48">
        <v>43460</v>
      </c>
      <c r="I281" s="36" t="s">
        <v>1533</v>
      </c>
    </row>
    <row r="282" spans="1:9" ht="90" x14ac:dyDescent="0.2">
      <c r="A282" s="44" t="s">
        <v>295</v>
      </c>
      <c r="B282" s="34" t="s">
        <v>809</v>
      </c>
      <c r="C282" s="45" t="s">
        <v>14</v>
      </c>
      <c r="D282" s="35" t="s">
        <v>15</v>
      </c>
      <c r="E282" s="46" t="s">
        <v>1310</v>
      </c>
      <c r="F282" s="47">
        <v>130773520</v>
      </c>
      <c r="G282" s="48">
        <v>43112</v>
      </c>
      <c r="H282" s="48">
        <v>43457</v>
      </c>
      <c r="I282" s="36" t="s">
        <v>1524</v>
      </c>
    </row>
    <row r="283" spans="1:9" ht="112.5" x14ac:dyDescent="0.2">
      <c r="A283" s="44" t="s">
        <v>296</v>
      </c>
      <c r="B283" s="34" t="s">
        <v>810</v>
      </c>
      <c r="C283" s="45" t="s">
        <v>14</v>
      </c>
      <c r="D283" s="35" t="s">
        <v>15</v>
      </c>
      <c r="E283" s="46" t="s">
        <v>1311</v>
      </c>
      <c r="F283" s="47">
        <v>142324636</v>
      </c>
      <c r="G283" s="48">
        <v>43112</v>
      </c>
      <c r="H283" s="48">
        <v>43465</v>
      </c>
      <c r="I283" s="36" t="s">
        <v>1526</v>
      </c>
    </row>
    <row r="284" spans="1:9" ht="56.25" x14ac:dyDescent="0.2">
      <c r="A284" s="44" t="s">
        <v>297</v>
      </c>
      <c r="B284" s="34" t="s">
        <v>811</v>
      </c>
      <c r="C284" s="45" t="s">
        <v>14</v>
      </c>
      <c r="D284" s="35" t="s">
        <v>15</v>
      </c>
      <c r="E284" s="46" t="s">
        <v>1312</v>
      </c>
      <c r="F284" s="47">
        <v>59941551</v>
      </c>
      <c r="G284" s="48">
        <v>43112</v>
      </c>
      <c r="H284" s="48">
        <v>43460</v>
      </c>
      <c r="I284" s="36" t="s">
        <v>1543</v>
      </c>
    </row>
    <row r="285" spans="1:9" ht="78.75" x14ac:dyDescent="0.2">
      <c r="A285" s="44" t="s">
        <v>298</v>
      </c>
      <c r="B285" s="34" t="s">
        <v>812</v>
      </c>
      <c r="C285" s="45" t="s">
        <v>14</v>
      </c>
      <c r="D285" s="35" t="s">
        <v>15</v>
      </c>
      <c r="E285" s="46" t="s">
        <v>1313</v>
      </c>
      <c r="F285" s="47">
        <v>111567398</v>
      </c>
      <c r="G285" s="48">
        <v>43112</v>
      </c>
      <c r="H285" s="48">
        <v>43455</v>
      </c>
      <c r="I285" s="36" t="s">
        <v>1525</v>
      </c>
    </row>
    <row r="286" spans="1:9" ht="56.25" x14ac:dyDescent="0.2">
      <c r="A286" s="44" t="s">
        <v>299</v>
      </c>
      <c r="B286" s="34" t="s">
        <v>813</v>
      </c>
      <c r="C286" s="45" t="s">
        <v>14</v>
      </c>
      <c r="D286" s="35" t="s">
        <v>15</v>
      </c>
      <c r="E286" s="46" t="s">
        <v>1314</v>
      </c>
      <c r="F286" s="47">
        <v>100931582</v>
      </c>
      <c r="G286" s="48">
        <v>43112</v>
      </c>
      <c r="H286" s="48">
        <v>43455</v>
      </c>
      <c r="I286" s="36" t="s">
        <v>1525</v>
      </c>
    </row>
    <row r="287" spans="1:9" ht="56.25" x14ac:dyDescent="0.2">
      <c r="A287" s="44" t="s">
        <v>300</v>
      </c>
      <c r="B287" s="34" t="s">
        <v>814</v>
      </c>
      <c r="C287" s="45" t="s">
        <v>14</v>
      </c>
      <c r="D287" s="35" t="s">
        <v>15</v>
      </c>
      <c r="E287" s="46" t="s">
        <v>1315</v>
      </c>
      <c r="F287" s="47">
        <v>93377452</v>
      </c>
      <c r="G287" s="48">
        <v>43112</v>
      </c>
      <c r="H287" s="48">
        <v>43455</v>
      </c>
      <c r="I287" s="36" t="s">
        <v>1525</v>
      </c>
    </row>
    <row r="288" spans="1:9" ht="67.5" x14ac:dyDescent="0.2">
      <c r="A288" s="44" t="s">
        <v>301</v>
      </c>
      <c r="B288" s="34" t="s">
        <v>815</v>
      </c>
      <c r="C288" s="45" t="s">
        <v>14</v>
      </c>
      <c r="D288" s="35" t="s">
        <v>15</v>
      </c>
      <c r="E288" s="46" t="s">
        <v>1316</v>
      </c>
      <c r="F288" s="47">
        <v>86890460</v>
      </c>
      <c r="G288" s="48">
        <v>43112</v>
      </c>
      <c r="H288" s="48">
        <v>43457</v>
      </c>
      <c r="I288" s="36" t="s">
        <v>1524</v>
      </c>
    </row>
    <row r="289" spans="1:9" ht="78.75" x14ac:dyDescent="0.2">
      <c r="A289" s="44" t="s">
        <v>302</v>
      </c>
      <c r="B289" s="34" t="s">
        <v>816</v>
      </c>
      <c r="C289" s="45" t="s">
        <v>14</v>
      </c>
      <c r="D289" s="35" t="s">
        <v>15</v>
      </c>
      <c r="E289" s="46" t="s">
        <v>1317</v>
      </c>
      <c r="F289" s="47">
        <f>35806113+15345477</f>
        <v>51151590</v>
      </c>
      <c r="G289" s="48">
        <v>43112</v>
      </c>
      <c r="H289" s="48">
        <v>43460</v>
      </c>
      <c r="I289" s="36" t="s">
        <v>1541</v>
      </c>
    </row>
    <row r="290" spans="1:9" ht="67.5" x14ac:dyDescent="0.2">
      <c r="A290" s="44" t="s">
        <v>303</v>
      </c>
      <c r="B290" s="34" t="s">
        <v>817</v>
      </c>
      <c r="C290" s="45" t="s">
        <v>14</v>
      </c>
      <c r="D290" s="35" t="s">
        <v>15</v>
      </c>
      <c r="E290" s="46" t="s">
        <v>1318</v>
      </c>
      <c r="F290" s="47">
        <f>45803877+19630233</f>
        <v>65434110</v>
      </c>
      <c r="G290" s="48">
        <v>43112</v>
      </c>
      <c r="H290" s="48">
        <v>43460</v>
      </c>
      <c r="I290" s="36" t="s">
        <v>1541</v>
      </c>
    </row>
    <row r="291" spans="1:9" ht="90" x14ac:dyDescent="0.2">
      <c r="A291" s="44" t="s">
        <v>304</v>
      </c>
      <c r="B291" s="34" t="s">
        <v>818</v>
      </c>
      <c r="C291" s="45" t="s">
        <v>14</v>
      </c>
      <c r="D291" s="35" t="s">
        <v>15</v>
      </c>
      <c r="E291" s="46" t="s">
        <v>1319</v>
      </c>
      <c r="F291" s="47">
        <f>62697587+26870395</f>
        <v>89567982</v>
      </c>
      <c r="G291" s="48">
        <v>43112</v>
      </c>
      <c r="H291" s="48">
        <v>43460</v>
      </c>
      <c r="I291" s="36" t="s">
        <v>1541</v>
      </c>
    </row>
    <row r="292" spans="1:9" ht="45" x14ac:dyDescent="0.2">
      <c r="A292" s="44" t="s">
        <v>305</v>
      </c>
      <c r="B292" s="34" t="s">
        <v>819</v>
      </c>
      <c r="C292" s="45" t="s">
        <v>14</v>
      </c>
      <c r="D292" s="35" t="s">
        <v>15</v>
      </c>
      <c r="E292" s="46" t="s">
        <v>1320</v>
      </c>
      <c r="F292" s="47">
        <v>70040000</v>
      </c>
      <c r="G292" s="48">
        <v>43112</v>
      </c>
      <c r="H292" s="48">
        <v>43457</v>
      </c>
      <c r="I292" s="36" t="s">
        <v>1524</v>
      </c>
    </row>
    <row r="293" spans="1:9" ht="56.25" x14ac:dyDescent="0.2">
      <c r="A293" s="44" t="s">
        <v>306</v>
      </c>
      <c r="B293" s="34" t="s">
        <v>820</v>
      </c>
      <c r="C293" s="45" t="s">
        <v>14</v>
      </c>
      <c r="D293" s="35" t="s">
        <v>15</v>
      </c>
      <c r="E293" s="46" t="s">
        <v>1321</v>
      </c>
      <c r="F293" s="47">
        <v>59878280</v>
      </c>
      <c r="G293" s="48">
        <v>43112</v>
      </c>
      <c r="H293" s="48">
        <v>43457</v>
      </c>
      <c r="I293" s="36" t="s">
        <v>1524</v>
      </c>
    </row>
    <row r="294" spans="1:9" ht="123.75" x14ac:dyDescent="0.2">
      <c r="A294" s="44" t="s">
        <v>307</v>
      </c>
      <c r="B294" s="34" t="s">
        <v>821</v>
      </c>
      <c r="C294" s="45" t="s">
        <v>14</v>
      </c>
      <c r="D294" s="35" t="s">
        <v>15</v>
      </c>
      <c r="E294" s="46" t="s">
        <v>1322</v>
      </c>
      <c r="F294" s="47">
        <v>132868872</v>
      </c>
      <c r="G294" s="48">
        <v>43112</v>
      </c>
      <c r="H294" s="48">
        <v>43465</v>
      </c>
      <c r="I294" s="36" t="s">
        <v>1526</v>
      </c>
    </row>
    <row r="295" spans="1:9" ht="90" x14ac:dyDescent="0.2">
      <c r="A295" s="44" t="s">
        <v>308</v>
      </c>
      <c r="B295" s="34" t="s">
        <v>822</v>
      </c>
      <c r="C295" s="45" t="s">
        <v>14</v>
      </c>
      <c r="D295" s="35" t="s">
        <v>15</v>
      </c>
      <c r="E295" s="46" t="s">
        <v>1323</v>
      </c>
      <c r="F295" s="47">
        <v>101928675</v>
      </c>
      <c r="G295" s="48">
        <v>43115</v>
      </c>
      <c r="H295" s="48">
        <v>43465</v>
      </c>
      <c r="I295" s="36" t="s">
        <v>1526</v>
      </c>
    </row>
    <row r="296" spans="1:9" ht="78.75" x14ac:dyDescent="0.2">
      <c r="A296" s="44" t="s">
        <v>309</v>
      </c>
      <c r="B296" s="34" t="s">
        <v>823</v>
      </c>
      <c r="C296" s="45" t="s">
        <v>14</v>
      </c>
      <c r="D296" s="35" t="s">
        <v>15</v>
      </c>
      <c r="E296" s="46" t="s">
        <v>1324</v>
      </c>
      <c r="F296" s="47">
        <v>77172354</v>
      </c>
      <c r="G296" s="48">
        <v>43115</v>
      </c>
      <c r="H296" s="48">
        <v>43465</v>
      </c>
      <c r="I296" s="36" t="s">
        <v>1526</v>
      </c>
    </row>
    <row r="297" spans="1:9" ht="67.5" x14ac:dyDescent="0.2">
      <c r="A297" s="44" t="s">
        <v>310</v>
      </c>
      <c r="B297" s="34" t="s">
        <v>824</v>
      </c>
      <c r="C297" s="45" t="s">
        <v>14</v>
      </c>
      <c r="D297" s="35" t="s">
        <v>15</v>
      </c>
      <c r="E297" s="46" t="s">
        <v>1191</v>
      </c>
      <c r="F297" s="47">
        <v>87565350</v>
      </c>
      <c r="G297" s="48">
        <v>43115</v>
      </c>
      <c r="H297" s="48">
        <v>43460</v>
      </c>
      <c r="I297" s="36" t="s">
        <v>1537</v>
      </c>
    </row>
    <row r="298" spans="1:9" ht="56.25" x14ac:dyDescent="0.2">
      <c r="A298" s="44" t="s">
        <v>311</v>
      </c>
      <c r="B298" s="34" t="s">
        <v>825</v>
      </c>
      <c r="C298" s="45" t="s">
        <v>14</v>
      </c>
      <c r="D298" s="35" t="s">
        <v>15</v>
      </c>
      <c r="E298" s="46" t="s">
        <v>1325</v>
      </c>
      <c r="F298" s="47">
        <v>95766654</v>
      </c>
      <c r="G298" s="48">
        <v>43115</v>
      </c>
      <c r="H298" s="48">
        <v>43455</v>
      </c>
      <c r="I298" s="36" t="s">
        <v>1525</v>
      </c>
    </row>
    <row r="299" spans="1:9" ht="112.5" x14ac:dyDescent="0.2">
      <c r="A299" s="44" t="s">
        <v>312</v>
      </c>
      <c r="B299" s="34" t="s">
        <v>826</v>
      </c>
      <c r="C299" s="45" t="s">
        <v>14</v>
      </c>
      <c r="D299" s="35" t="s">
        <v>15</v>
      </c>
      <c r="E299" s="46" t="s">
        <v>1326</v>
      </c>
      <c r="F299" s="47">
        <v>123597992</v>
      </c>
      <c r="G299" s="48">
        <v>43115</v>
      </c>
      <c r="H299" s="48">
        <v>43460</v>
      </c>
      <c r="I299" s="36" t="s">
        <v>1533</v>
      </c>
    </row>
    <row r="300" spans="1:9" ht="101.25" x14ac:dyDescent="0.2">
      <c r="A300" s="44" t="s">
        <v>313</v>
      </c>
      <c r="B300" s="34" t="s">
        <v>827</v>
      </c>
      <c r="C300" s="45" t="s">
        <v>14</v>
      </c>
      <c r="D300" s="35" t="s">
        <v>15</v>
      </c>
      <c r="E300" s="46" t="s">
        <v>1327</v>
      </c>
      <c r="F300" s="47">
        <v>120508591</v>
      </c>
      <c r="G300" s="48">
        <v>43115</v>
      </c>
      <c r="H300" s="48">
        <v>43460</v>
      </c>
      <c r="I300" s="36" t="s">
        <v>1533</v>
      </c>
    </row>
    <row r="301" spans="1:9" ht="90" x14ac:dyDescent="0.2">
      <c r="A301" s="44" t="s">
        <v>314</v>
      </c>
      <c r="B301" s="34" t="s">
        <v>828</v>
      </c>
      <c r="C301" s="45" t="s">
        <v>14</v>
      </c>
      <c r="D301" s="35" t="s">
        <v>15</v>
      </c>
      <c r="E301" s="46" t="s">
        <v>1328</v>
      </c>
      <c r="F301" s="47">
        <v>26846953</v>
      </c>
      <c r="G301" s="48">
        <v>43115</v>
      </c>
      <c r="H301" s="48">
        <v>43460</v>
      </c>
      <c r="I301" s="36" t="s">
        <v>1533</v>
      </c>
    </row>
    <row r="302" spans="1:9" ht="45" x14ac:dyDescent="0.2">
      <c r="A302" s="44" t="s">
        <v>315</v>
      </c>
      <c r="B302" s="34" t="s">
        <v>829</v>
      </c>
      <c r="C302" s="45" t="s">
        <v>14</v>
      </c>
      <c r="D302" s="35" t="s">
        <v>15</v>
      </c>
      <c r="E302" s="46" t="s">
        <v>1329</v>
      </c>
      <c r="F302" s="47">
        <v>70658000</v>
      </c>
      <c r="G302" s="48">
        <v>43115</v>
      </c>
      <c r="H302" s="48">
        <v>43460</v>
      </c>
      <c r="I302" s="36" t="s">
        <v>1543</v>
      </c>
    </row>
    <row r="303" spans="1:9" ht="78.75" x14ac:dyDescent="0.2">
      <c r="A303" s="44" t="s">
        <v>316</v>
      </c>
      <c r="B303" s="34" t="s">
        <v>830</v>
      </c>
      <c r="C303" s="45" t="s">
        <v>14</v>
      </c>
      <c r="D303" s="35" t="s">
        <v>15</v>
      </c>
      <c r="E303" s="46" t="s">
        <v>1330</v>
      </c>
      <c r="F303" s="47">
        <v>152424398</v>
      </c>
      <c r="G303" s="48">
        <v>43115</v>
      </c>
      <c r="H303" s="48">
        <v>43460</v>
      </c>
      <c r="I303" s="36" t="s">
        <v>1533</v>
      </c>
    </row>
    <row r="304" spans="1:9" ht="78.75" x14ac:dyDescent="0.2">
      <c r="A304" s="44" t="s">
        <v>317</v>
      </c>
      <c r="B304" s="34" t="s">
        <v>831</v>
      </c>
      <c r="C304" s="45" t="s">
        <v>14</v>
      </c>
      <c r="D304" s="35" t="s">
        <v>15</v>
      </c>
      <c r="E304" s="46" t="s">
        <v>1331</v>
      </c>
      <c r="F304" s="47">
        <v>143672410</v>
      </c>
      <c r="G304" s="48">
        <v>43115</v>
      </c>
      <c r="H304" s="48">
        <v>43460</v>
      </c>
      <c r="I304" s="36" t="s">
        <v>1533</v>
      </c>
    </row>
    <row r="305" spans="1:9" ht="67.5" x14ac:dyDescent="0.2">
      <c r="A305" s="44" t="s">
        <v>318</v>
      </c>
      <c r="B305" s="34" t="s">
        <v>832</v>
      </c>
      <c r="C305" s="45" t="s">
        <v>14</v>
      </c>
      <c r="D305" s="35" t="s">
        <v>15</v>
      </c>
      <c r="E305" s="46" t="s">
        <v>1296</v>
      </c>
      <c r="F305" s="47">
        <v>52018541</v>
      </c>
      <c r="G305" s="48">
        <v>43115</v>
      </c>
      <c r="H305" s="48">
        <v>43457</v>
      </c>
      <c r="I305" s="36" t="s">
        <v>1524</v>
      </c>
    </row>
    <row r="306" spans="1:9" ht="90" x14ac:dyDescent="0.2">
      <c r="A306" s="44" t="s">
        <v>319</v>
      </c>
      <c r="B306" s="34" t="s">
        <v>833</v>
      </c>
      <c r="C306" s="45" t="s">
        <v>14</v>
      </c>
      <c r="D306" s="35" t="s">
        <v>15</v>
      </c>
      <c r="E306" s="46" t="s">
        <v>1332</v>
      </c>
      <c r="F306" s="47">
        <v>68302719</v>
      </c>
      <c r="G306" s="48">
        <v>43115</v>
      </c>
      <c r="H306" s="48">
        <v>43460</v>
      </c>
      <c r="I306" s="36" t="s">
        <v>1543</v>
      </c>
    </row>
    <row r="307" spans="1:9" ht="123.75" x14ac:dyDescent="0.2">
      <c r="A307" s="44" t="s">
        <v>320</v>
      </c>
      <c r="B307" s="34" t="s">
        <v>834</v>
      </c>
      <c r="C307" s="45" t="s">
        <v>14</v>
      </c>
      <c r="D307" s="35" t="s">
        <v>15</v>
      </c>
      <c r="E307" s="46" t="s">
        <v>1333</v>
      </c>
      <c r="F307" s="47">
        <v>149350316</v>
      </c>
      <c r="G307" s="48">
        <v>43115</v>
      </c>
      <c r="H307" s="48">
        <v>43465</v>
      </c>
      <c r="I307" s="36" t="s">
        <v>1526</v>
      </c>
    </row>
    <row r="308" spans="1:9" ht="45" x14ac:dyDescent="0.2">
      <c r="A308" s="44" t="s">
        <v>321</v>
      </c>
      <c r="B308" s="34" t="s">
        <v>835</v>
      </c>
      <c r="C308" s="45" t="s">
        <v>14</v>
      </c>
      <c r="D308" s="35" t="s">
        <v>15</v>
      </c>
      <c r="E308" s="46" t="s">
        <v>1334</v>
      </c>
      <c r="F308" s="47">
        <v>112955020</v>
      </c>
      <c r="G308" s="48">
        <v>43115</v>
      </c>
      <c r="H308" s="48">
        <v>43457</v>
      </c>
      <c r="I308" s="36" t="s">
        <v>1524</v>
      </c>
    </row>
    <row r="309" spans="1:9" ht="90" x14ac:dyDescent="0.2">
      <c r="A309" s="44" t="s">
        <v>322</v>
      </c>
      <c r="B309" s="34" t="s">
        <v>836</v>
      </c>
      <c r="C309" s="45" t="s">
        <v>14</v>
      </c>
      <c r="D309" s="35" t="s">
        <v>15</v>
      </c>
      <c r="E309" s="46" t="s">
        <v>1335</v>
      </c>
      <c r="F309" s="47">
        <v>48261390</v>
      </c>
      <c r="G309" s="48">
        <v>43115</v>
      </c>
      <c r="H309" s="48">
        <v>43460</v>
      </c>
      <c r="I309" s="36" t="s">
        <v>1537</v>
      </c>
    </row>
    <row r="310" spans="1:9" ht="45" x14ac:dyDescent="0.2">
      <c r="A310" s="44" t="s">
        <v>323</v>
      </c>
      <c r="B310" s="34" t="s">
        <v>837</v>
      </c>
      <c r="C310" s="45" t="s">
        <v>14</v>
      </c>
      <c r="D310" s="35" t="s">
        <v>15</v>
      </c>
      <c r="E310" s="46" t="s">
        <v>1260</v>
      </c>
      <c r="F310" s="47">
        <v>132561806</v>
      </c>
      <c r="G310" s="48">
        <v>43115</v>
      </c>
      <c r="H310" s="48">
        <v>43460</v>
      </c>
      <c r="I310" s="36" t="s">
        <v>1524</v>
      </c>
    </row>
    <row r="311" spans="1:9" ht="56.25" x14ac:dyDescent="0.2">
      <c r="A311" s="44" t="s">
        <v>324</v>
      </c>
      <c r="B311" s="34" t="s">
        <v>838</v>
      </c>
      <c r="C311" s="45" t="s">
        <v>14</v>
      </c>
      <c r="D311" s="35" t="s">
        <v>15</v>
      </c>
      <c r="E311" s="46" t="s">
        <v>1336</v>
      </c>
      <c r="F311" s="47">
        <v>39899972</v>
      </c>
      <c r="G311" s="48">
        <v>43115</v>
      </c>
      <c r="H311" s="48">
        <v>43460</v>
      </c>
      <c r="I311" s="36" t="s">
        <v>1535</v>
      </c>
    </row>
    <row r="312" spans="1:9" ht="90" x14ac:dyDescent="0.2">
      <c r="A312" s="44" t="s">
        <v>325</v>
      </c>
      <c r="B312" s="34" t="s">
        <v>839</v>
      </c>
      <c r="C312" s="45" t="s">
        <v>14</v>
      </c>
      <c r="D312" s="35" t="s">
        <v>15</v>
      </c>
      <c r="E312" s="46" t="s">
        <v>1335</v>
      </c>
      <c r="F312" s="47">
        <v>48261390</v>
      </c>
      <c r="G312" s="48">
        <v>43115</v>
      </c>
      <c r="H312" s="48">
        <v>43460</v>
      </c>
      <c r="I312" s="36" t="s">
        <v>1537</v>
      </c>
    </row>
    <row r="313" spans="1:9" ht="67.5" x14ac:dyDescent="0.2">
      <c r="A313" s="44" t="s">
        <v>326</v>
      </c>
      <c r="B313" s="34" t="s">
        <v>840</v>
      </c>
      <c r="C313" s="45" t="s">
        <v>14</v>
      </c>
      <c r="D313" s="35" t="s">
        <v>15</v>
      </c>
      <c r="E313" s="46" t="s">
        <v>1337</v>
      </c>
      <c r="F313" s="47">
        <v>131573074</v>
      </c>
      <c r="G313" s="48">
        <v>43115</v>
      </c>
      <c r="H313" s="48">
        <v>43460</v>
      </c>
      <c r="I313" s="36" t="s">
        <v>1524</v>
      </c>
    </row>
    <row r="314" spans="1:9" ht="45" x14ac:dyDescent="0.2">
      <c r="A314" s="44" t="s">
        <v>327</v>
      </c>
      <c r="B314" s="34" t="s">
        <v>841</v>
      </c>
      <c r="C314" s="45" t="s">
        <v>14</v>
      </c>
      <c r="D314" s="35" t="s">
        <v>15</v>
      </c>
      <c r="E314" s="46" t="s">
        <v>1260</v>
      </c>
      <c r="F314" s="47">
        <v>59396636</v>
      </c>
      <c r="G314" s="48">
        <v>43115</v>
      </c>
      <c r="H314" s="48">
        <v>43460</v>
      </c>
      <c r="I314" s="36" t="s">
        <v>1524</v>
      </c>
    </row>
    <row r="315" spans="1:9" ht="78.75" x14ac:dyDescent="0.2">
      <c r="A315" s="44" t="s">
        <v>328</v>
      </c>
      <c r="B315" s="34" t="s">
        <v>842</v>
      </c>
      <c r="C315" s="45" t="s">
        <v>14</v>
      </c>
      <c r="D315" s="35" t="s">
        <v>15</v>
      </c>
      <c r="E315" s="46" t="s">
        <v>1158</v>
      </c>
      <c r="F315" s="47">
        <v>53579972</v>
      </c>
      <c r="G315" s="48">
        <v>43115</v>
      </c>
      <c r="H315" s="48">
        <v>43460</v>
      </c>
      <c r="I315" s="36" t="s">
        <v>1535</v>
      </c>
    </row>
    <row r="316" spans="1:9" ht="78.75" x14ac:dyDescent="0.2">
      <c r="A316" s="44" t="s">
        <v>329</v>
      </c>
      <c r="B316" s="34" t="s">
        <v>843</v>
      </c>
      <c r="C316" s="45" t="s">
        <v>14</v>
      </c>
      <c r="D316" s="35" t="s">
        <v>15</v>
      </c>
      <c r="E316" s="46" t="s">
        <v>1158</v>
      </c>
      <c r="F316" s="47">
        <v>61560000</v>
      </c>
      <c r="G316" s="48">
        <v>43115</v>
      </c>
      <c r="H316" s="48">
        <v>43460</v>
      </c>
      <c r="I316" s="36" t="s">
        <v>1535</v>
      </c>
    </row>
    <row r="317" spans="1:9" ht="78.75" x14ac:dyDescent="0.2">
      <c r="A317" s="44" t="s">
        <v>330</v>
      </c>
      <c r="B317" s="34" t="s">
        <v>844</v>
      </c>
      <c r="C317" s="45" t="s">
        <v>14</v>
      </c>
      <c r="D317" s="35" t="s">
        <v>15</v>
      </c>
      <c r="E317" s="46" t="s">
        <v>1158</v>
      </c>
      <c r="F317" s="47">
        <v>112631986</v>
      </c>
      <c r="G317" s="48">
        <v>43115</v>
      </c>
      <c r="H317" s="48">
        <v>43460</v>
      </c>
      <c r="I317" s="36" t="s">
        <v>1535</v>
      </c>
    </row>
    <row r="318" spans="1:9" ht="101.25" x14ac:dyDescent="0.2">
      <c r="A318" s="44" t="s">
        <v>331</v>
      </c>
      <c r="B318" s="34" t="s">
        <v>845</v>
      </c>
      <c r="C318" s="45" t="s">
        <v>14</v>
      </c>
      <c r="D318" s="35" t="s">
        <v>15</v>
      </c>
      <c r="E318" s="46" t="s">
        <v>1338</v>
      </c>
      <c r="F318" s="47">
        <v>48144434</v>
      </c>
      <c r="G318" s="48">
        <v>43115</v>
      </c>
      <c r="H318" s="48">
        <v>43465</v>
      </c>
      <c r="I318" s="36" t="s">
        <v>1526</v>
      </c>
    </row>
    <row r="319" spans="1:9" ht="78.75" x14ac:dyDescent="0.2">
      <c r="A319" s="44" t="s">
        <v>332</v>
      </c>
      <c r="B319" s="34" t="s">
        <v>846</v>
      </c>
      <c r="C319" s="45" t="s">
        <v>14</v>
      </c>
      <c r="D319" s="35" t="s">
        <v>15</v>
      </c>
      <c r="E319" s="46" t="s">
        <v>1339</v>
      </c>
      <c r="F319" s="47">
        <v>101003986</v>
      </c>
      <c r="G319" s="48">
        <v>43115</v>
      </c>
      <c r="H319" s="48">
        <v>43460</v>
      </c>
      <c r="I319" s="36" t="s">
        <v>1535</v>
      </c>
    </row>
    <row r="320" spans="1:9" ht="90" x14ac:dyDescent="0.2">
      <c r="A320" s="44" t="s">
        <v>333</v>
      </c>
      <c r="B320" s="34" t="s">
        <v>847</v>
      </c>
      <c r="C320" s="45" t="s">
        <v>14</v>
      </c>
      <c r="D320" s="35" t="s">
        <v>15</v>
      </c>
      <c r="E320" s="46" t="s">
        <v>1340</v>
      </c>
      <c r="F320" s="47">
        <v>92966986</v>
      </c>
      <c r="G320" s="48">
        <v>43115</v>
      </c>
      <c r="H320" s="48">
        <v>43460</v>
      </c>
      <c r="I320" s="36" t="s">
        <v>1535</v>
      </c>
    </row>
    <row r="321" spans="1:9" ht="78.75" x14ac:dyDescent="0.2">
      <c r="A321" s="44" t="s">
        <v>334</v>
      </c>
      <c r="B321" s="34" t="s">
        <v>848</v>
      </c>
      <c r="C321" s="45" t="s">
        <v>14</v>
      </c>
      <c r="D321" s="35" t="s">
        <v>15</v>
      </c>
      <c r="E321" s="46" t="s">
        <v>1341</v>
      </c>
      <c r="F321" s="47">
        <v>87157220</v>
      </c>
      <c r="G321" s="48">
        <v>43115</v>
      </c>
      <c r="H321" s="48">
        <v>43460</v>
      </c>
      <c r="I321" s="36" t="s">
        <v>1539</v>
      </c>
    </row>
    <row r="322" spans="1:9" ht="90" x14ac:dyDescent="0.2">
      <c r="A322" s="44" t="s">
        <v>335</v>
      </c>
      <c r="B322" s="34" t="s">
        <v>849</v>
      </c>
      <c r="C322" s="45" t="s">
        <v>14</v>
      </c>
      <c r="D322" s="35" t="s">
        <v>15</v>
      </c>
      <c r="E322" s="46" t="s">
        <v>1340</v>
      </c>
      <c r="F322" s="47">
        <v>92966986</v>
      </c>
      <c r="G322" s="48">
        <v>43115</v>
      </c>
      <c r="H322" s="48">
        <v>43460</v>
      </c>
      <c r="I322" s="36" t="s">
        <v>1535</v>
      </c>
    </row>
    <row r="323" spans="1:9" ht="78.75" x14ac:dyDescent="0.2">
      <c r="A323" s="44" t="s">
        <v>336</v>
      </c>
      <c r="B323" s="34" t="s">
        <v>850</v>
      </c>
      <c r="C323" s="45" t="s">
        <v>14</v>
      </c>
      <c r="D323" s="35" t="s">
        <v>15</v>
      </c>
      <c r="E323" s="46" t="s">
        <v>1158</v>
      </c>
      <c r="F323" s="47">
        <v>84132000</v>
      </c>
      <c r="G323" s="48">
        <v>43115</v>
      </c>
      <c r="H323" s="48">
        <v>43460</v>
      </c>
      <c r="I323" s="36" t="s">
        <v>1535</v>
      </c>
    </row>
    <row r="324" spans="1:9" ht="90" x14ac:dyDescent="0.2">
      <c r="A324" s="44" t="s">
        <v>337</v>
      </c>
      <c r="B324" s="34" t="s">
        <v>851</v>
      </c>
      <c r="C324" s="45" t="s">
        <v>14</v>
      </c>
      <c r="D324" s="35" t="s">
        <v>15</v>
      </c>
      <c r="E324" s="46" t="s">
        <v>1342</v>
      </c>
      <c r="F324" s="47">
        <v>101003986</v>
      </c>
      <c r="G324" s="48">
        <v>43115</v>
      </c>
      <c r="H324" s="48">
        <v>43460</v>
      </c>
      <c r="I324" s="36" t="s">
        <v>1535</v>
      </c>
    </row>
    <row r="325" spans="1:9" ht="78.75" x14ac:dyDescent="0.2">
      <c r="A325" s="44" t="s">
        <v>338</v>
      </c>
      <c r="B325" s="34" t="s">
        <v>852</v>
      </c>
      <c r="C325" s="45" t="s">
        <v>14</v>
      </c>
      <c r="D325" s="35" t="s">
        <v>15</v>
      </c>
      <c r="E325" s="46" t="s">
        <v>1339</v>
      </c>
      <c r="F325" s="47">
        <v>89831972</v>
      </c>
      <c r="G325" s="48">
        <v>43115</v>
      </c>
      <c r="H325" s="48">
        <v>43460</v>
      </c>
      <c r="I325" s="36" t="s">
        <v>1535</v>
      </c>
    </row>
    <row r="326" spans="1:9" ht="56.25" x14ac:dyDescent="0.2">
      <c r="A326" s="44" t="s">
        <v>339</v>
      </c>
      <c r="B326" s="34" t="s">
        <v>853</v>
      </c>
      <c r="C326" s="45" t="s">
        <v>14</v>
      </c>
      <c r="D326" s="35" t="s">
        <v>15</v>
      </c>
      <c r="E326" s="46" t="s">
        <v>1343</v>
      </c>
      <c r="F326" s="47">
        <v>98632800</v>
      </c>
      <c r="G326" s="48">
        <v>43115</v>
      </c>
      <c r="H326" s="48">
        <v>43460</v>
      </c>
      <c r="I326" s="36" t="s">
        <v>1522</v>
      </c>
    </row>
    <row r="327" spans="1:9" ht="90" x14ac:dyDescent="0.2">
      <c r="A327" s="44" t="s">
        <v>340</v>
      </c>
      <c r="B327" s="34" t="s">
        <v>17</v>
      </c>
      <c r="C327" s="45" t="s">
        <v>14</v>
      </c>
      <c r="D327" s="35" t="s">
        <v>15</v>
      </c>
      <c r="E327" s="46" t="s">
        <v>1344</v>
      </c>
      <c r="F327" s="47">
        <f>45670338+19573002</f>
        <v>65243340</v>
      </c>
      <c r="G327" s="48">
        <v>43115</v>
      </c>
      <c r="H327" s="48">
        <v>43460</v>
      </c>
      <c r="I327" s="36" t="s">
        <v>1541</v>
      </c>
    </row>
    <row r="328" spans="1:9" ht="101.25" x14ac:dyDescent="0.2">
      <c r="A328" s="44" t="s">
        <v>341</v>
      </c>
      <c r="B328" s="34" t="s">
        <v>854</v>
      </c>
      <c r="C328" s="45" t="s">
        <v>14</v>
      </c>
      <c r="D328" s="35" t="s">
        <v>15</v>
      </c>
      <c r="E328" s="46" t="s">
        <v>1345</v>
      </c>
      <c r="F328" s="47">
        <v>105678000</v>
      </c>
      <c r="G328" s="48">
        <v>43115</v>
      </c>
      <c r="H328" s="48">
        <v>43460</v>
      </c>
      <c r="I328" s="36" t="s">
        <v>1531</v>
      </c>
    </row>
    <row r="329" spans="1:9" ht="45" x14ac:dyDescent="0.2">
      <c r="A329" s="44" t="s">
        <v>342</v>
      </c>
      <c r="B329" s="34" t="s">
        <v>855</v>
      </c>
      <c r="C329" s="45" t="s">
        <v>14</v>
      </c>
      <c r="D329" s="35" t="s">
        <v>15</v>
      </c>
      <c r="E329" s="46" t="s">
        <v>1334</v>
      </c>
      <c r="F329" s="47">
        <v>112955020</v>
      </c>
      <c r="G329" s="48">
        <v>43115</v>
      </c>
      <c r="H329" s="48">
        <v>43457</v>
      </c>
      <c r="I329" s="36" t="s">
        <v>1524</v>
      </c>
    </row>
    <row r="330" spans="1:9" ht="90" x14ac:dyDescent="0.2">
      <c r="A330" s="44" t="s">
        <v>343</v>
      </c>
      <c r="B330" s="34" t="s">
        <v>856</v>
      </c>
      <c r="C330" s="45" t="s">
        <v>14</v>
      </c>
      <c r="D330" s="35" t="s">
        <v>15</v>
      </c>
      <c r="E330" s="46" t="s">
        <v>1346</v>
      </c>
      <c r="F330" s="47">
        <v>53693906</v>
      </c>
      <c r="G330" s="48">
        <v>43115</v>
      </c>
      <c r="H330" s="48">
        <v>43460</v>
      </c>
      <c r="I330" s="36" t="s">
        <v>1533</v>
      </c>
    </row>
    <row r="331" spans="1:9" ht="78.75" x14ac:dyDescent="0.2">
      <c r="A331" s="44" t="s">
        <v>344</v>
      </c>
      <c r="B331" s="34" t="s">
        <v>857</v>
      </c>
      <c r="C331" s="45" t="s">
        <v>14</v>
      </c>
      <c r="D331" s="35" t="s">
        <v>15</v>
      </c>
      <c r="E331" s="46" t="s">
        <v>1202</v>
      </c>
      <c r="F331" s="47">
        <v>67809950</v>
      </c>
      <c r="G331" s="48">
        <v>43115</v>
      </c>
      <c r="H331" s="48">
        <v>43460</v>
      </c>
      <c r="I331" s="36" t="s">
        <v>1537</v>
      </c>
    </row>
    <row r="332" spans="1:9" ht="56.25" x14ac:dyDescent="0.2">
      <c r="A332" s="44" t="s">
        <v>345</v>
      </c>
      <c r="B332" s="34" t="s">
        <v>858</v>
      </c>
      <c r="C332" s="45" t="s">
        <v>14</v>
      </c>
      <c r="D332" s="35" t="s">
        <v>15</v>
      </c>
      <c r="E332" s="46" t="s">
        <v>1347</v>
      </c>
      <c r="F332" s="47">
        <v>39330000</v>
      </c>
      <c r="G332" s="48">
        <v>43115</v>
      </c>
      <c r="H332" s="48">
        <v>43460</v>
      </c>
      <c r="I332" s="36" t="s">
        <v>1542</v>
      </c>
    </row>
    <row r="333" spans="1:9" ht="67.5" x14ac:dyDescent="0.2">
      <c r="A333" s="44" t="s">
        <v>346</v>
      </c>
      <c r="B333" s="34" t="s">
        <v>859</v>
      </c>
      <c r="C333" s="45" t="s">
        <v>14</v>
      </c>
      <c r="D333" s="35" t="s">
        <v>15</v>
      </c>
      <c r="E333" s="46" t="s">
        <v>1348</v>
      </c>
      <c r="F333" s="47">
        <v>83155328</v>
      </c>
      <c r="G333" s="48">
        <v>43115</v>
      </c>
      <c r="H333" s="48">
        <v>43465</v>
      </c>
      <c r="I333" s="36" t="s">
        <v>1542</v>
      </c>
    </row>
    <row r="334" spans="1:9" ht="45" x14ac:dyDescent="0.2">
      <c r="A334" s="44" t="s">
        <v>347</v>
      </c>
      <c r="B334" s="34" t="s">
        <v>860</v>
      </c>
      <c r="C334" s="45" t="s">
        <v>14</v>
      </c>
      <c r="D334" s="35" t="s">
        <v>15</v>
      </c>
      <c r="E334" s="46" t="s">
        <v>1236</v>
      </c>
      <c r="F334" s="47">
        <v>93428174</v>
      </c>
      <c r="G334" s="48">
        <v>43115</v>
      </c>
      <c r="H334" s="48">
        <v>43460</v>
      </c>
      <c r="I334" s="36" t="s">
        <v>1527</v>
      </c>
    </row>
    <row r="335" spans="1:9" ht="101.25" x14ac:dyDescent="0.2">
      <c r="A335" s="44" t="s">
        <v>348</v>
      </c>
      <c r="B335" s="34" t="s">
        <v>861</v>
      </c>
      <c r="C335" s="45" t="s">
        <v>14</v>
      </c>
      <c r="D335" s="35" t="s">
        <v>15</v>
      </c>
      <c r="E335" s="46" t="s">
        <v>1349</v>
      </c>
      <c r="F335" s="47">
        <v>83790252</v>
      </c>
      <c r="G335" s="48">
        <v>43115</v>
      </c>
      <c r="H335" s="48">
        <v>43460</v>
      </c>
      <c r="I335" s="36" t="s">
        <v>1537</v>
      </c>
    </row>
    <row r="336" spans="1:9" ht="56.25" x14ac:dyDescent="0.2">
      <c r="A336" s="44" t="s">
        <v>349</v>
      </c>
      <c r="B336" s="34" t="s">
        <v>862</v>
      </c>
      <c r="C336" s="45" t="s">
        <v>14</v>
      </c>
      <c r="D336" s="35" t="s">
        <v>15</v>
      </c>
      <c r="E336" s="46" t="s">
        <v>1350</v>
      </c>
      <c r="F336" s="47">
        <v>57666656</v>
      </c>
      <c r="G336" s="48">
        <v>43115</v>
      </c>
      <c r="H336" s="48">
        <v>43465</v>
      </c>
      <c r="I336" s="36" t="s">
        <v>1542</v>
      </c>
    </row>
    <row r="337" spans="1:9" ht="45" x14ac:dyDescent="0.2">
      <c r="A337" s="44" t="s">
        <v>350</v>
      </c>
      <c r="B337" s="34" t="s">
        <v>863</v>
      </c>
      <c r="C337" s="45" t="s">
        <v>14</v>
      </c>
      <c r="D337" s="35" t="s">
        <v>15</v>
      </c>
      <c r="E337" s="46" t="s">
        <v>1236</v>
      </c>
      <c r="F337" s="47">
        <v>93428174</v>
      </c>
      <c r="G337" s="48">
        <v>43115</v>
      </c>
      <c r="H337" s="48">
        <v>43460</v>
      </c>
      <c r="I337" s="36" t="s">
        <v>1527</v>
      </c>
    </row>
    <row r="338" spans="1:9" ht="56.25" x14ac:dyDescent="0.2">
      <c r="A338" s="44" t="s">
        <v>351</v>
      </c>
      <c r="B338" s="34" t="s">
        <v>864</v>
      </c>
      <c r="C338" s="45" t="s">
        <v>14</v>
      </c>
      <c r="D338" s="35" t="s">
        <v>15</v>
      </c>
      <c r="E338" s="46" t="s">
        <v>1351</v>
      </c>
      <c r="F338" s="47">
        <v>98450161</v>
      </c>
      <c r="G338" s="48">
        <v>43115</v>
      </c>
      <c r="H338" s="48">
        <v>43460</v>
      </c>
      <c r="I338" s="36" t="s">
        <v>1543</v>
      </c>
    </row>
    <row r="339" spans="1:9" ht="101.25" x14ac:dyDescent="0.2">
      <c r="A339" s="44" t="s">
        <v>352</v>
      </c>
      <c r="B339" s="34" t="s">
        <v>865</v>
      </c>
      <c r="C339" s="45" t="s">
        <v>14</v>
      </c>
      <c r="D339" s="35" t="s">
        <v>15</v>
      </c>
      <c r="E339" s="46" t="s">
        <v>1352</v>
      </c>
      <c r="F339" s="47">
        <v>120631570</v>
      </c>
      <c r="G339" s="48">
        <v>43115</v>
      </c>
      <c r="H339" s="48">
        <v>43457</v>
      </c>
      <c r="I339" s="36" t="s">
        <v>1524</v>
      </c>
    </row>
    <row r="340" spans="1:9" ht="67.5" x14ac:dyDescent="0.2">
      <c r="A340" s="44" t="s">
        <v>353</v>
      </c>
      <c r="B340" s="34" t="s">
        <v>866</v>
      </c>
      <c r="C340" s="45" t="s">
        <v>14</v>
      </c>
      <c r="D340" s="35" t="s">
        <v>15</v>
      </c>
      <c r="E340" s="46" t="s">
        <v>1353</v>
      </c>
      <c r="F340" s="47">
        <v>82193986</v>
      </c>
      <c r="G340" s="48">
        <v>43115</v>
      </c>
      <c r="H340" s="48">
        <v>43460</v>
      </c>
      <c r="I340" s="36" t="s">
        <v>1531</v>
      </c>
    </row>
    <row r="341" spans="1:9" ht="67.5" x14ac:dyDescent="0.2">
      <c r="A341" s="44" t="s">
        <v>354</v>
      </c>
      <c r="B341" s="34" t="s">
        <v>867</v>
      </c>
      <c r="C341" s="45" t="s">
        <v>14</v>
      </c>
      <c r="D341" s="35" t="s">
        <v>15</v>
      </c>
      <c r="E341" s="46" t="s">
        <v>1354</v>
      </c>
      <c r="F341" s="47">
        <v>83266750</v>
      </c>
      <c r="G341" s="48">
        <v>43115</v>
      </c>
      <c r="H341" s="48">
        <v>43460</v>
      </c>
      <c r="I341" s="36" t="s">
        <v>1539</v>
      </c>
    </row>
    <row r="342" spans="1:9" ht="101.25" x14ac:dyDescent="0.2">
      <c r="A342" s="44" t="s">
        <v>355</v>
      </c>
      <c r="B342" s="34" t="s">
        <v>868</v>
      </c>
      <c r="C342" s="45" t="s">
        <v>14</v>
      </c>
      <c r="D342" s="35" t="s">
        <v>15</v>
      </c>
      <c r="E342" s="46" t="s">
        <v>1355</v>
      </c>
      <c r="F342" s="47">
        <v>146344484</v>
      </c>
      <c r="G342" s="48">
        <v>43115</v>
      </c>
      <c r="H342" s="48">
        <v>43460</v>
      </c>
      <c r="I342" s="36" t="s">
        <v>1539</v>
      </c>
    </row>
    <row r="343" spans="1:9" ht="67.5" x14ac:dyDescent="0.2">
      <c r="A343" s="44" t="s">
        <v>356</v>
      </c>
      <c r="B343" s="34" t="s">
        <v>869</v>
      </c>
      <c r="C343" s="45" t="s">
        <v>14</v>
      </c>
      <c r="D343" s="35" t="s">
        <v>15</v>
      </c>
      <c r="E343" s="46" t="s">
        <v>1356</v>
      </c>
      <c r="F343" s="47">
        <v>79188118</v>
      </c>
      <c r="G343" s="48">
        <v>43115</v>
      </c>
      <c r="H343" s="48">
        <v>43460</v>
      </c>
      <c r="I343" s="36" t="s">
        <v>1537</v>
      </c>
    </row>
    <row r="344" spans="1:9" ht="90" x14ac:dyDescent="0.2">
      <c r="A344" s="44" t="s">
        <v>357</v>
      </c>
      <c r="B344" s="34" t="s">
        <v>870</v>
      </c>
      <c r="C344" s="45" t="s">
        <v>14</v>
      </c>
      <c r="D344" s="35" t="s">
        <v>15</v>
      </c>
      <c r="E344" s="46" t="s">
        <v>1357</v>
      </c>
      <c r="F344" s="47">
        <v>147633222</v>
      </c>
      <c r="G344" s="48">
        <v>43115</v>
      </c>
      <c r="H344" s="48">
        <v>43460</v>
      </c>
      <c r="I344" s="36" t="s">
        <v>1537</v>
      </c>
    </row>
    <row r="345" spans="1:9" ht="56.25" x14ac:dyDescent="0.2">
      <c r="A345" s="44" t="s">
        <v>358</v>
      </c>
      <c r="B345" s="34" t="s">
        <v>871</v>
      </c>
      <c r="C345" s="45" t="s">
        <v>14</v>
      </c>
      <c r="D345" s="35" t="s">
        <v>15</v>
      </c>
      <c r="E345" s="46" t="s">
        <v>1358</v>
      </c>
      <c r="F345" s="47">
        <v>81213572</v>
      </c>
      <c r="G345" s="48">
        <v>43115</v>
      </c>
      <c r="H345" s="48">
        <v>43460</v>
      </c>
      <c r="I345" s="36" t="s">
        <v>1531</v>
      </c>
    </row>
    <row r="346" spans="1:9" ht="112.5" x14ac:dyDescent="0.2">
      <c r="A346" s="44" t="s">
        <v>359</v>
      </c>
      <c r="B346" s="34" t="s">
        <v>872</v>
      </c>
      <c r="C346" s="45" t="s">
        <v>14</v>
      </c>
      <c r="D346" s="35" t="s">
        <v>15</v>
      </c>
      <c r="E346" s="46" t="s">
        <v>1359</v>
      </c>
      <c r="F346" s="47">
        <v>136177136</v>
      </c>
      <c r="G346" s="48">
        <v>43115</v>
      </c>
      <c r="H346" s="48">
        <v>43460</v>
      </c>
      <c r="I346" s="36" t="s">
        <v>1530</v>
      </c>
    </row>
    <row r="347" spans="1:9" ht="67.5" x14ac:dyDescent="0.2">
      <c r="A347" s="44" t="s">
        <v>360</v>
      </c>
      <c r="B347" s="34" t="s">
        <v>873</v>
      </c>
      <c r="C347" s="45" t="s">
        <v>14</v>
      </c>
      <c r="D347" s="35" t="s">
        <v>15</v>
      </c>
      <c r="E347" s="46" t="s">
        <v>1360</v>
      </c>
      <c r="F347" s="47">
        <v>88608319</v>
      </c>
      <c r="G347" s="48">
        <v>43115</v>
      </c>
      <c r="H347" s="48">
        <v>43460</v>
      </c>
      <c r="I347" s="36" t="s">
        <v>1543</v>
      </c>
    </row>
    <row r="348" spans="1:9" ht="78.75" x14ac:dyDescent="0.2">
      <c r="A348" s="44" t="s">
        <v>361</v>
      </c>
      <c r="B348" s="34" t="s">
        <v>874</v>
      </c>
      <c r="C348" s="45" t="s">
        <v>14</v>
      </c>
      <c r="D348" s="35" t="s">
        <v>15</v>
      </c>
      <c r="E348" s="46" t="s">
        <v>1202</v>
      </c>
      <c r="F348" s="47">
        <v>77940492</v>
      </c>
      <c r="G348" s="48">
        <v>43115</v>
      </c>
      <c r="H348" s="48">
        <v>43460</v>
      </c>
      <c r="I348" s="36" t="s">
        <v>1537</v>
      </c>
    </row>
    <row r="349" spans="1:9" ht="78.75" x14ac:dyDescent="0.2">
      <c r="A349" s="44" t="s">
        <v>362</v>
      </c>
      <c r="B349" s="34" t="s">
        <v>875</v>
      </c>
      <c r="C349" s="45" t="s">
        <v>14</v>
      </c>
      <c r="D349" s="35" t="s">
        <v>15</v>
      </c>
      <c r="E349" s="46" t="s">
        <v>1202</v>
      </c>
      <c r="F349" s="47">
        <v>67809950</v>
      </c>
      <c r="G349" s="48">
        <v>43115</v>
      </c>
      <c r="H349" s="48">
        <v>43460</v>
      </c>
      <c r="I349" s="36" t="s">
        <v>1537</v>
      </c>
    </row>
    <row r="350" spans="1:9" ht="67.5" x14ac:dyDescent="0.2">
      <c r="A350" s="44" t="s">
        <v>363</v>
      </c>
      <c r="B350" s="34" t="s">
        <v>876</v>
      </c>
      <c r="C350" s="45" t="s">
        <v>14</v>
      </c>
      <c r="D350" s="35" t="s">
        <v>15</v>
      </c>
      <c r="E350" s="46" t="s">
        <v>1356</v>
      </c>
      <c r="F350" s="47">
        <v>79188118</v>
      </c>
      <c r="G350" s="48">
        <v>43115</v>
      </c>
      <c r="H350" s="48">
        <v>43460</v>
      </c>
      <c r="I350" s="36" t="s">
        <v>1537</v>
      </c>
    </row>
    <row r="351" spans="1:9" ht="67.5" x14ac:dyDescent="0.2">
      <c r="A351" s="44" t="s">
        <v>364</v>
      </c>
      <c r="B351" s="34" t="s">
        <v>877</v>
      </c>
      <c r="C351" s="45" t="s">
        <v>14</v>
      </c>
      <c r="D351" s="35" t="s">
        <v>15</v>
      </c>
      <c r="E351" s="46" t="s">
        <v>1361</v>
      </c>
      <c r="F351" s="47">
        <v>59279986</v>
      </c>
      <c r="G351" s="48">
        <v>43115</v>
      </c>
      <c r="H351" s="48">
        <v>43460</v>
      </c>
      <c r="I351" s="36" t="s">
        <v>1542</v>
      </c>
    </row>
    <row r="352" spans="1:9" ht="67.5" x14ac:dyDescent="0.2">
      <c r="A352" s="44" t="s">
        <v>365</v>
      </c>
      <c r="B352" s="34" t="s">
        <v>878</v>
      </c>
      <c r="C352" s="45" t="s">
        <v>14</v>
      </c>
      <c r="D352" s="35" t="s">
        <v>15</v>
      </c>
      <c r="E352" s="46" t="s">
        <v>1362</v>
      </c>
      <c r="F352" s="47">
        <v>43630010</v>
      </c>
      <c r="G352" s="48">
        <v>43115</v>
      </c>
      <c r="H352" s="48">
        <v>43457</v>
      </c>
      <c r="I352" s="36" t="s">
        <v>1524</v>
      </c>
    </row>
    <row r="353" spans="1:9" ht="78.75" x14ac:dyDescent="0.2">
      <c r="A353" s="44" t="s">
        <v>366</v>
      </c>
      <c r="B353" s="34" t="s">
        <v>879</v>
      </c>
      <c r="C353" s="45" t="s">
        <v>14</v>
      </c>
      <c r="D353" s="35" t="s">
        <v>15</v>
      </c>
      <c r="E353" s="46" t="s">
        <v>1363</v>
      </c>
      <c r="F353" s="47">
        <v>25988922</v>
      </c>
      <c r="G353" s="48">
        <v>43115</v>
      </c>
      <c r="H353" s="48">
        <v>43460</v>
      </c>
      <c r="I353" s="36" t="s">
        <v>1533</v>
      </c>
    </row>
    <row r="354" spans="1:9" ht="67.5" x14ac:dyDescent="0.2">
      <c r="A354" s="44" t="s">
        <v>367</v>
      </c>
      <c r="B354" s="34" t="s">
        <v>880</v>
      </c>
      <c r="C354" s="45" t="s">
        <v>14</v>
      </c>
      <c r="D354" s="35" t="s">
        <v>15</v>
      </c>
      <c r="E354" s="46" t="s">
        <v>1364</v>
      </c>
      <c r="F354" s="47">
        <v>79333488</v>
      </c>
      <c r="G354" s="48">
        <v>43115</v>
      </c>
      <c r="H354" s="48">
        <v>43460</v>
      </c>
      <c r="I354" s="36" t="s">
        <v>1532</v>
      </c>
    </row>
    <row r="355" spans="1:9" ht="112.5" x14ac:dyDescent="0.2">
      <c r="A355" s="44" t="s">
        <v>368</v>
      </c>
      <c r="B355" s="34" t="s">
        <v>881</v>
      </c>
      <c r="C355" s="45" t="s">
        <v>14</v>
      </c>
      <c r="D355" s="35" t="s">
        <v>15</v>
      </c>
      <c r="E355" s="46" t="s">
        <v>1365</v>
      </c>
      <c r="F355" s="47">
        <v>78842523</v>
      </c>
      <c r="G355" s="48">
        <v>43115</v>
      </c>
      <c r="H355" s="48">
        <v>43460</v>
      </c>
      <c r="I355" s="36" t="s">
        <v>1527</v>
      </c>
    </row>
    <row r="356" spans="1:9" ht="90" x14ac:dyDescent="0.2">
      <c r="A356" s="44" t="s">
        <v>369</v>
      </c>
      <c r="B356" s="34" t="s">
        <v>882</v>
      </c>
      <c r="C356" s="45" t="s">
        <v>14</v>
      </c>
      <c r="D356" s="35" t="s">
        <v>15</v>
      </c>
      <c r="E356" s="46" t="s">
        <v>1366</v>
      </c>
      <c r="F356" s="47">
        <v>98612500</v>
      </c>
      <c r="G356" s="48">
        <v>43115</v>
      </c>
      <c r="H356" s="48">
        <v>43460</v>
      </c>
      <c r="I356" s="36" t="s">
        <v>1527</v>
      </c>
    </row>
    <row r="357" spans="1:9" ht="56.25" x14ac:dyDescent="0.2">
      <c r="A357" s="44" t="s">
        <v>370</v>
      </c>
      <c r="B357" s="34" t="s">
        <v>883</v>
      </c>
      <c r="C357" s="45" t="s">
        <v>14</v>
      </c>
      <c r="D357" s="35" t="s">
        <v>15</v>
      </c>
      <c r="E357" s="46" t="s">
        <v>1351</v>
      </c>
      <c r="F357" s="47">
        <v>98450161</v>
      </c>
      <c r="G357" s="48">
        <v>43115</v>
      </c>
      <c r="H357" s="48">
        <v>43460</v>
      </c>
      <c r="I357" s="36" t="s">
        <v>1543</v>
      </c>
    </row>
    <row r="358" spans="1:9" ht="90" x14ac:dyDescent="0.2">
      <c r="A358" s="44" t="s">
        <v>371</v>
      </c>
      <c r="B358" s="34" t="s">
        <v>884</v>
      </c>
      <c r="C358" s="45" t="s">
        <v>14</v>
      </c>
      <c r="D358" s="35" t="s">
        <v>15</v>
      </c>
      <c r="E358" s="46" t="s">
        <v>1367</v>
      </c>
      <c r="F358" s="47">
        <v>138030626</v>
      </c>
      <c r="G358" s="48">
        <v>43115</v>
      </c>
      <c r="H358" s="48">
        <v>43460</v>
      </c>
      <c r="I358" s="36" t="s">
        <v>1532</v>
      </c>
    </row>
    <row r="359" spans="1:9" ht="45" x14ac:dyDescent="0.2">
      <c r="A359" s="44" t="s">
        <v>372</v>
      </c>
      <c r="B359" s="34" t="s">
        <v>885</v>
      </c>
      <c r="C359" s="45" t="s">
        <v>14</v>
      </c>
      <c r="D359" s="35" t="s">
        <v>15</v>
      </c>
      <c r="E359" s="46" t="s">
        <v>1260</v>
      </c>
      <c r="F359" s="47">
        <v>123193272</v>
      </c>
      <c r="G359" s="48">
        <v>43116</v>
      </c>
      <c r="H359" s="48">
        <v>43460</v>
      </c>
      <c r="I359" s="36" t="s">
        <v>1524</v>
      </c>
    </row>
    <row r="360" spans="1:9" ht="78.75" x14ac:dyDescent="0.2">
      <c r="A360" s="44" t="s">
        <v>373</v>
      </c>
      <c r="B360" s="34" t="s">
        <v>886</v>
      </c>
      <c r="C360" s="45" t="s">
        <v>14</v>
      </c>
      <c r="D360" s="35" t="s">
        <v>15</v>
      </c>
      <c r="E360" s="46" t="s">
        <v>1368</v>
      </c>
      <c r="F360" s="47">
        <v>56361600</v>
      </c>
      <c r="G360" s="48">
        <v>43116</v>
      </c>
      <c r="H360" s="48">
        <v>43460</v>
      </c>
      <c r="I360" s="36" t="s">
        <v>1522</v>
      </c>
    </row>
    <row r="361" spans="1:9" ht="67.5" x14ac:dyDescent="0.2">
      <c r="A361" s="44" t="s">
        <v>374</v>
      </c>
      <c r="B361" s="34" t="s">
        <v>887</v>
      </c>
      <c r="C361" s="45" t="s">
        <v>14</v>
      </c>
      <c r="D361" s="35" t="s">
        <v>15</v>
      </c>
      <c r="E361" s="46" t="s">
        <v>1369</v>
      </c>
      <c r="F361" s="47">
        <v>121522436</v>
      </c>
      <c r="G361" s="48">
        <v>43116</v>
      </c>
      <c r="H361" s="48">
        <v>43460</v>
      </c>
      <c r="I361" s="36" t="s">
        <v>1539</v>
      </c>
    </row>
    <row r="362" spans="1:9" ht="90" x14ac:dyDescent="0.2">
      <c r="A362" s="44" t="s">
        <v>375</v>
      </c>
      <c r="B362" s="34" t="s">
        <v>888</v>
      </c>
      <c r="C362" s="45" t="s">
        <v>14</v>
      </c>
      <c r="D362" s="35" t="s">
        <v>15</v>
      </c>
      <c r="E362" s="46" t="s">
        <v>1370</v>
      </c>
      <c r="F362" s="47">
        <v>125399972</v>
      </c>
      <c r="G362" s="48">
        <v>43116</v>
      </c>
      <c r="H362" s="48">
        <v>43460</v>
      </c>
      <c r="I362" s="36" t="s">
        <v>1532</v>
      </c>
    </row>
    <row r="363" spans="1:9" ht="67.5" x14ac:dyDescent="0.2">
      <c r="A363" s="44" t="s">
        <v>376</v>
      </c>
      <c r="B363" s="34" t="s">
        <v>889</v>
      </c>
      <c r="C363" s="45" t="s">
        <v>14</v>
      </c>
      <c r="D363" s="35" t="s">
        <v>15</v>
      </c>
      <c r="E363" s="46" t="s">
        <v>1371</v>
      </c>
      <c r="F363" s="47">
        <v>108527986</v>
      </c>
      <c r="G363" s="48">
        <v>43116</v>
      </c>
      <c r="H363" s="48">
        <v>43460</v>
      </c>
      <c r="I363" s="36" t="s">
        <v>1522</v>
      </c>
    </row>
    <row r="364" spans="1:9" ht="67.5" x14ac:dyDescent="0.2">
      <c r="A364" s="44" t="s">
        <v>377</v>
      </c>
      <c r="B364" s="34" t="s">
        <v>890</v>
      </c>
      <c r="C364" s="45" t="s">
        <v>14</v>
      </c>
      <c r="D364" s="35" t="s">
        <v>15</v>
      </c>
      <c r="E364" s="46" t="s">
        <v>1356</v>
      </c>
      <c r="F364" s="47">
        <v>79188118</v>
      </c>
      <c r="G364" s="48">
        <v>43116</v>
      </c>
      <c r="H364" s="48">
        <v>43460</v>
      </c>
      <c r="I364" s="36" t="s">
        <v>1537</v>
      </c>
    </row>
    <row r="365" spans="1:9" ht="45" x14ac:dyDescent="0.2">
      <c r="A365" s="44" t="s">
        <v>378</v>
      </c>
      <c r="B365" s="34" t="s">
        <v>891</v>
      </c>
      <c r="C365" s="45" t="s">
        <v>14</v>
      </c>
      <c r="D365" s="35" t="s">
        <v>15</v>
      </c>
      <c r="E365" s="46" t="s">
        <v>1260</v>
      </c>
      <c r="F365" s="47">
        <v>71005519</v>
      </c>
      <c r="G365" s="48">
        <v>43116</v>
      </c>
      <c r="H365" s="48">
        <v>43460</v>
      </c>
      <c r="I365" s="36" t="s">
        <v>1524</v>
      </c>
    </row>
    <row r="366" spans="1:9" ht="101.25" x14ac:dyDescent="0.2">
      <c r="A366" s="44" t="s">
        <v>379</v>
      </c>
      <c r="B366" s="34" t="s">
        <v>892</v>
      </c>
      <c r="C366" s="45" t="s">
        <v>14</v>
      </c>
      <c r="D366" s="35" t="s">
        <v>15</v>
      </c>
      <c r="E366" s="46" t="s">
        <v>1372</v>
      </c>
      <c r="F366" s="47">
        <v>47029697</v>
      </c>
      <c r="G366" s="48">
        <v>43116</v>
      </c>
      <c r="H366" s="48">
        <v>43460</v>
      </c>
      <c r="I366" s="36" t="s">
        <v>1522</v>
      </c>
    </row>
    <row r="367" spans="1:9" ht="90" x14ac:dyDescent="0.2">
      <c r="A367" s="44" t="s">
        <v>380</v>
      </c>
      <c r="B367" s="34" t="s">
        <v>893</v>
      </c>
      <c r="C367" s="45" t="s">
        <v>14</v>
      </c>
      <c r="D367" s="35" t="s">
        <v>15</v>
      </c>
      <c r="E367" s="46" t="s">
        <v>1373</v>
      </c>
      <c r="F367" s="47">
        <v>34231626</v>
      </c>
      <c r="G367" s="48">
        <v>43116</v>
      </c>
      <c r="H367" s="48">
        <v>43460</v>
      </c>
      <c r="I367" s="36" t="s">
        <v>1528</v>
      </c>
    </row>
    <row r="368" spans="1:9" ht="78.75" x14ac:dyDescent="0.2">
      <c r="A368" s="44" t="s">
        <v>381</v>
      </c>
      <c r="B368" s="34" t="s">
        <v>894</v>
      </c>
      <c r="C368" s="45" t="s">
        <v>14</v>
      </c>
      <c r="D368" s="35" t="s">
        <v>15</v>
      </c>
      <c r="E368" s="46" t="s">
        <v>1374</v>
      </c>
      <c r="F368" s="47">
        <v>88641954</v>
      </c>
      <c r="G368" s="48">
        <v>43116</v>
      </c>
      <c r="H368" s="48">
        <v>43460</v>
      </c>
      <c r="I368" s="36" t="s">
        <v>1533</v>
      </c>
    </row>
    <row r="369" spans="1:9" ht="67.5" x14ac:dyDescent="0.2">
      <c r="A369" s="44" t="s">
        <v>382</v>
      </c>
      <c r="B369" s="34" t="s">
        <v>895</v>
      </c>
      <c r="C369" s="45" t="s">
        <v>14</v>
      </c>
      <c r="D369" s="35" t="s">
        <v>15</v>
      </c>
      <c r="E369" s="46" t="s">
        <v>1375</v>
      </c>
      <c r="F369" s="47">
        <v>138150694</v>
      </c>
      <c r="G369" s="48">
        <v>43116</v>
      </c>
      <c r="H369" s="48">
        <v>43460</v>
      </c>
      <c r="I369" s="36" t="s">
        <v>1522</v>
      </c>
    </row>
    <row r="370" spans="1:9" ht="67.5" x14ac:dyDescent="0.2">
      <c r="A370" s="44" t="s">
        <v>383</v>
      </c>
      <c r="B370" s="34" t="s">
        <v>896</v>
      </c>
      <c r="C370" s="45" t="s">
        <v>14</v>
      </c>
      <c r="D370" s="35" t="s">
        <v>15</v>
      </c>
      <c r="E370" s="46" t="s">
        <v>1376</v>
      </c>
      <c r="F370" s="47">
        <v>141245900</v>
      </c>
      <c r="G370" s="48">
        <v>43116</v>
      </c>
      <c r="H370" s="48">
        <v>43460</v>
      </c>
      <c r="I370" s="36" t="s">
        <v>1537</v>
      </c>
    </row>
    <row r="371" spans="1:9" ht="45" x14ac:dyDescent="0.2">
      <c r="A371" s="44" t="s">
        <v>384</v>
      </c>
      <c r="B371" s="34" t="s">
        <v>897</v>
      </c>
      <c r="C371" s="45" t="s">
        <v>14</v>
      </c>
      <c r="D371" s="35" t="s">
        <v>15</v>
      </c>
      <c r="E371" s="46" t="s">
        <v>1260</v>
      </c>
      <c r="F371" s="47">
        <v>95034636</v>
      </c>
      <c r="G371" s="48">
        <v>43116</v>
      </c>
      <c r="H371" s="48">
        <v>43460</v>
      </c>
      <c r="I371" s="36" t="s">
        <v>1524</v>
      </c>
    </row>
    <row r="372" spans="1:9" ht="90" x14ac:dyDescent="0.2">
      <c r="A372" s="44" t="s">
        <v>385</v>
      </c>
      <c r="B372" s="34" t="s">
        <v>898</v>
      </c>
      <c r="C372" s="45" t="s">
        <v>14</v>
      </c>
      <c r="D372" s="35" t="s">
        <v>15</v>
      </c>
      <c r="E372" s="46" t="s">
        <v>1377</v>
      </c>
      <c r="F372" s="47">
        <v>98451488</v>
      </c>
      <c r="G372" s="48">
        <v>43116</v>
      </c>
      <c r="H372" s="48">
        <v>43460</v>
      </c>
      <c r="I372" s="36" t="s">
        <v>1527</v>
      </c>
    </row>
    <row r="373" spans="1:9" ht="123.75" x14ac:dyDescent="0.2">
      <c r="A373" s="44" t="s">
        <v>386</v>
      </c>
      <c r="B373" s="34" t="s">
        <v>899</v>
      </c>
      <c r="C373" s="45" t="s">
        <v>14</v>
      </c>
      <c r="D373" s="35" t="s">
        <v>15</v>
      </c>
      <c r="E373" s="46" t="s">
        <v>1378</v>
      </c>
      <c r="F373" s="47">
        <v>108300114</v>
      </c>
      <c r="G373" s="48">
        <v>43116</v>
      </c>
      <c r="H373" s="48">
        <v>43460</v>
      </c>
      <c r="I373" s="36" t="s">
        <v>1533</v>
      </c>
    </row>
    <row r="374" spans="1:9" ht="78.75" x14ac:dyDescent="0.2">
      <c r="A374" s="44" t="s">
        <v>387</v>
      </c>
      <c r="B374" s="34" t="s">
        <v>900</v>
      </c>
      <c r="C374" s="45" t="s">
        <v>14</v>
      </c>
      <c r="D374" s="35" t="s">
        <v>15</v>
      </c>
      <c r="E374" s="46" t="s">
        <v>1379</v>
      </c>
      <c r="F374" s="47">
        <v>66280500</v>
      </c>
      <c r="G374" s="48">
        <v>43116</v>
      </c>
      <c r="H374" s="48">
        <v>43449</v>
      </c>
      <c r="I374" s="36" t="s">
        <v>1530</v>
      </c>
    </row>
    <row r="375" spans="1:9" ht="112.5" x14ac:dyDescent="0.2">
      <c r="A375" s="44" t="s">
        <v>388</v>
      </c>
      <c r="B375" s="34" t="s">
        <v>901</v>
      </c>
      <c r="C375" s="45" t="s">
        <v>14</v>
      </c>
      <c r="D375" s="35" t="s">
        <v>15</v>
      </c>
      <c r="E375" s="46" t="s">
        <v>1380</v>
      </c>
      <c r="F375" s="47">
        <v>98723251</v>
      </c>
      <c r="G375" s="48">
        <v>43116</v>
      </c>
      <c r="H375" s="48">
        <v>43460</v>
      </c>
      <c r="I375" s="36" t="s">
        <v>1528</v>
      </c>
    </row>
    <row r="376" spans="1:9" ht="90" x14ac:dyDescent="0.2">
      <c r="A376" s="44" t="s">
        <v>389</v>
      </c>
      <c r="B376" s="34" t="s">
        <v>902</v>
      </c>
      <c r="C376" s="45" t="s">
        <v>14</v>
      </c>
      <c r="D376" s="35" t="s">
        <v>15</v>
      </c>
      <c r="E376" s="46" t="s">
        <v>1381</v>
      </c>
      <c r="F376" s="47">
        <v>88322500</v>
      </c>
      <c r="G376" s="48">
        <v>43116</v>
      </c>
      <c r="H376" s="48">
        <v>43460</v>
      </c>
      <c r="I376" s="36" t="s">
        <v>1527</v>
      </c>
    </row>
    <row r="377" spans="1:9" ht="123.75" x14ac:dyDescent="0.2">
      <c r="A377" s="44" t="s">
        <v>390</v>
      </c>
      <c r="B377" s="34" t="s">
        <v>903</v>
      </c>
      <c r="C377" s="45" t="s">
        <v>14</v>
      </c>
      <c r="D377" s="35" t="s">
        <v>15</v>
      </c>
      <c r="E377" s="46" t="s">
        <v>1382</v>
      </c>
      <c r="F377" s="47">
        <v>73748107</v>
      </c>
      <c r="G377" s="48">
        <v>43116</v>
      </c>
      <c r="H377" s="48">
        <v>43460</v>
      </c>
      <c r="I377" s="36" t="s">
        <v>1527</v>
      </c>
    </row>
    <row r="378" spans="1:9" ht="56.25" x14ac:dyDescent="0.2">
      <c r="A378" s="44" t="s">
        <v>391</v>
      </c>
      <c r="B378" s="34" t="s">
        <v>904</v>
      </c>
      <c r="C378" s="45" t="s">
        <v>14</v>
      </c>
      <c r="D378" s="35" t="s">
        <v>15</v>
      </c>
      <c r="E378" s="46" t="s">
        <v>1383</v>
      </c>
      <c r="F378" s="47">
        <v>99967480</v>
      </c>
      <c r="G378" s="48">
        <v>43116</v>
      </c>
      <c r="H378" s="48">
        <v>43460</v>
      </c>
      <c r="I378" s="36" t="s">
        <v>1527</v>
      </c>
    </row>
    <row r="379" spans="1:9" ht="78.75" x14ac:dyDescent="0.2">
      <c r="A379" s="44" t="s">
        <v>392</v>
      </c>
      <c r="B379" s="34" t="s">
        <v>905</v>
      </c>
      <c r="C379" s="45" t="s">
        <v>14</v>
      </c>
      <c r="D379" s="35" t="s">
        <v>15</v>
      </c>
      <c r="E379" s="46" t="s">
        <v>1384</v>
      </c>
      <c r="F379" s="47">
        <v>112955020</v>
      </c>
      <c r="G379" s="48">
        <v>43116</v>
      </c>
      <c r="H379" s="48">
        <v>43457</v>
      </c>
      <c r="I379" s="36" t="s">
        <v>1524</v>
      </c>
    </row>
    <row r="380" spans="1:9" ht="90" x14ac:dyDescent="0.2">
      <c r="A380" s="44" t="s">
        <v>393</v>
      </c>
      <c r="B380" s="34" t="s">
        <v>906</v>
      </c>
      <c r="C380" s="45" t="s">
        <v>14</v>
      </c>
      <c r="D380" s="35" t="s">
        <v>15</v>
      </c>
      <c r="E380" s="46" t="s">
        <v>1385</v>
      </c>
      <c r="F380" s="47">
        <v>78671628</v>
      </c>
      <c r="G380" s="48">
        <v>43116</v>
      </c>
      <c r="H380" s="48">
        <v>43460</v>
      </c>
      <c r="I380" s="36" t="s">
        <v>1533</v>
      </c>
    </row>
    <row r="381" spans="1:9" ht="67.5" x14ac:dyDescent="0.2">
      <c r="A381" s="44" t="s">
        <v>394</v>
      </c>
      <c r="B381" s="34" t="s">
        <v>907</v>
      </c>
      <c r="C381" s="45" t="s">
        <v>14</v>
      </c>
      <c r="D381" s="35" t="s">
        <v>15</v>
      </c>
      <c r="E381" s="46" t="s">
        <v>1386</v>
      </c>
      <c r="F381" s="47">
        <v>97754991</v>
      </c>
      <c r="G381" s="48">
        <v>43116</v>
      </c>
      <c r="H381" s="48">
        <v>43460</v>
      </c>
      <c r="I381" s="36" t="s">
        <v>1536</v>
      </c>
    </row>
    <row r="382" spans="1:9" ht="123.75" x14ac:dyDescent="0.2">
      <c r="A382" s="44" t="s">
        <v>395</v>
      </c>
      <c r="B382" s="34" t="s">
        <v>908</v>
      </c>
      <c r="C382" s="45" t="s">
        <v>14</v>
      </c>
      <c r="D382" s="35" t="s">
        <v>15</v>
      </c>
      <c r="E382" s="46" t="s">
        <v>1387</v>
      </c>
      <c r="F382" s="47">
        <v>109921350</v>
      </c>
      <c r="G382" s="48">
        <v>43116</v>
      </c>
      <c r="H382" s="48">
        <v>43460</v>
      </c>
      <c r="I382" s="36" t="s">
        <v>1528</v>
      </c>
    </row>
    <row r="383" spans="1:9" ht="101.25" x14ac:dyDescent="0.2">
      <c r="A383" s="44" t="s">
        <v>396</v>
      </c>
      <c r="B383" s="34" t="s">
        <v>909</v>
      </c>
      <c r="C383" s="45" t="s">
        <v>14</v>
      </c>
      <c r="D383" s="35" t="s">
        <v>15</v>
      </c>
      <c r="E383" s="46" t="s">
        <v>1388</v>
      </c>
      <c r="F383" s="47">
        <v>103499925</v>
      </c>
      <c r="G383" s="48">
        <v>43116</v>
      </c>
      <c r="H383" s="48">
        <v>43460</v>
      </c>
      <c r="I383" s="36" t="s">
        <v>1528</v>
      </c>
    </row>
    <row r="384" spans="1:9" ht="112.5" x14ac:dyDescent="0.2">
      <c r="A384" s="44" t="s">
        <v>397</v>
      </c>
      <c r="B384" s="34" t="s">
        <v>910</v>
      </c>
      <c r="C384" s="45" t="s">
        <v>14</v>
      </c>
      <c r="D384" s="35" t="s">
        <v>15</v>
      </c>
      <c r="E384" s="46" t="s">
        <v>1389</v>
      </c>
      <c r="F384" s="47">
        <v>109921350</v>
      </c>
      <c r="G384" s="48">
        <v>43116</v>
      </c>
      <c r="H384" s="48">
        <v>43460</v>
      </c>
      <c r="I384" s="36" t="s">
        <v>1528</v>
      </c>
    </row>
    <row r="385" spans="1:9" ht="157.5" x14ac:dyDescent="0.2">
      <c r="A385" s="44" t="s">
        <v>398</v>
      </c>
      <c r="B385" s="34" t="s">
        <v>911</v>
      </c>
      <c r="C385" s="45" t="s">
        <v>14</v>
      </c>
      <c r="D385" s="35" t="s">
        <v>15</v>
      </c>
      <c r="E385" s="46" t="s">
        <v>1390</v>
      </c>
      <c r="F385" s="47">
        <v>103499976</v>
      </c>
      <c r="G385" s="48">
        <v>43116</v>
      </c>
      <c r="H385" s="48">
        <v>43460</v>
      </c>
      <c r="I385" s="36" t="s">
        <v>1528</v>
      </c>
    </row>
    <row r="386" spans="1:9" ht="56.25" x14ac:dyDescent="0.2">
      <c r="A386" s="44" t="s">
        <v>399</v>
      </c>
      <c r="B386" s="34" t="s">
        <v>912</v>
      </c>
      <c r="C386" s="45" t="s">
        <v>14</v>
      </c>
      <c r="D386" s="35" t="s">
        <v>15</v>
      </c>
      <c r="E386" s="46" t="s">
        <v>1391</v>
      </c>
      <c r="F386" s="47">
        <v>61196883</v>
      </c>
      <c r="G386" s="48">
        <v>43116</v>
      </c>
      <c r="H386" s="48">
        <v>43460</v>
      </c>
      <c r="I386" s="36" t="s">
        <v>1528</v>
      </c>
    </row>
    <row r="387" spans="1:9" ht="78.75" x14ac:dyDescent="0.2">
      <c r="A387" s="44" t="s">
        <v>400</v>
      </c>
      <c r="B387" s="34" t="s">
        <v>913</v>
      </c>
      <c r="C387" s="45" t="s">
        <v>14</v>
      </c>
      <c r="D387" s="35" t="s">
        <v>15</v>
      </c>
      <c r="E387" s="46" t="s">
        <v>1392</v>
      </c>
      <c r="F387" s="47">
        <v>74316638</v>
      </c>
      <c r="G387" s="48">
        <v>43116</v>
      </c>
      <c r="H387" s="48">
        <v>43460</v>
      </c>
      <c r="I387" s="36" t="s">
        <v>1543</v>
      </c>
    </row>
    <row r="388" spans="1:9" ht="33.75" x14ac:dyDescent="0.2">
      <c r="A388" s="44" t="s">
        <v>401</v>
      </c>
      <c r="B388" s="34" t="s">
        <v>914</v>
      </c>
      <c r="C388" s="45" t="s">
        <v>14</v>
      </c>
      <c r="D388" s="35" t="s">
        <v>15</v>
      </c>
      <c r="E388" s="46" t="s">
        <v>1393</v>
      </c>
      <c r="F388" s="47">
        <f>30046500+30046500</f>
        <v>60093000</v>
      </c>
      <c r="G388" s="48">
        <v>43117</v>
      </c>
      <c r="H388" s="48">
        <v>43449</v>
      </c>
      <c r="I388" s="36" t="s">
        <v>1521</v>
      </c>
    </row>
    <row r="389" spans="1:9" ht="101.25" x14ac:dyDescent="0.2">
      <c r="A389" s="44" t="s">
        <v>402</v>
      </c>
      <c r="B389" s="34" t="s">
        <v>915</v>
      </c>
      <c r="C389" s="45" t="s">
        <v>14</v>
      </c>
      <c r="D389" s="35" t="s">
        <v>15</v>
      </c>
      <c r="E389" s="46" t="s">
        <v>1394</v>
      </c>
      <c r="F389" s="47">
        <v>81396000</v>
      </c>
      <c r="G389" s="48">
        <v>43117</v>
      </c>
      <c r="H389" s="48">
        <v>43460</v>
      </c>
      <c r="I389" s="36" t="s">
        <v>1537</v>
      </c>
    </row>
    <row r="390" spans="1:9" ht="78.75" x14ac:dyDescent="0.2">
      <c r="A390" s="44" t="s">
        <v>403</v>
      </c>
      <c r="B390" s="34" t="s">
        <v>916</v>
      </c>
      <c r="C390" s="45" t="s">
        <v>14</v>
      </c>
      <c r="D390" s="35" t="s">
        <v>15</v>
      </c>
      <c r="E390" s="46" t="s">
        <v>1186</v>
      </c>
      <c r="F390" s="47">
        <v>88065000</v>
      </c>
      <c r="G390" s="48">
        <v>43117</v>
      </c>
      <c r="H390" s="48">
        <v>43460</v>
      </c>
      <c r="I390" s="36" t="s">
        <v>1537</v>
      </c>
    </row>
    <row r="391" spans="1:9" ht="67.5" x14ac:dyDescent="0.2">
      <c r="A391" s="44" t="s">
        <v>404</v>
      </c>
      <c r="B391" s="34" t="s">
        <v>917</v>
      </c>
      <c r="C391" s="45" t="s">
        <v>14</v>
      </c>
      <c r="D391" s="35" t="s">
        <v>15</v>
      </c>
      <c r="E391" s="46" t="s">
        <v>1395</v>
      </c>
      <c r="F391" s="47">
        <v>88322500</v>
      </c>
      <c r="G391" s="48">
        <v>43117</v>
      </c>
      <c r="H391" s="48">
        <v>43460</v>
      </c>
      <c r="I391" s="36" t="s">
        <v>1527</v>
      </c>
    </row>
    <row r="392" spans="1:9" ht="78.75" x14ac:dyDescent="0.2">
      <c r="A392" s="44" t="s">
        <v>405</v>
      </c>
      <c r="B392" s="34" t="s">
        <v>918</v>
      </c>
      <c r="C392" s="45" t="s">
        <v>14</v>
      </c>
      <c r="D392" s="35" t="s">
        <v>15</v>
      </c>
      <c r="E392" s="46" t="s">
        <v>1396</v>
      </c>
      <c r="F392" s="47">
        <v>27499990</v>
      </c>
      <c r="G392" s="48">
        <v>43117</v>
      </c>
      <c r="H392" s="48">
        <v>43449</v>
      </c>
      <c r="I392" s="36" t="s">
        <v>1544</v>
      </c>
    </row>
    <row r="393" spans="1:9" ht="67.5" x14ac:dyDescent="0.2">
      <c r="A393" s="44" t="s">
        <v>406</v>
      </c>
      <c r="B393" s="34" t="s">
        <v>919</v>
      </c>
      <c r="C393" s="45" t="s">
        <v>14</v>
      </c>
      <c r="D393" s="35" t="s">
        <v>15</v>
      </c>
      <c r="E393" s="46" t="s">
        <v>1397</v>
      </c>
      <c r="F393" s="47">
        <v>42968900</v>
      </c>
      <c r="G393" s="48">
        <v>43117</v>
      </c>
      <c r="H393" s="48">
        <v>43449</v>
      </c>
      <c r="I393" s="36" t="s">
        <v>1544</v>
      </c>
    </row>
    <row r="394" spans="1:9" ht="78.75" x14ac:dyDescent="0.2">
      <c r="A394" s="44" t="s">
        <v>407</v>
      </c>
      <c r="B394" s="34" t="s">
        <v>920</v>
      </c>
      <c r="C394" s="45" t="s">
        <v>14</v>
      </c>
      <c r="D394" s="35" t="s">
        <v>15</v>
      </c>
      <c r="E394" s="46" t="s">
        <v>1398</v>
      </c>
      <c r="F394" s="47">
        <v>67138030</v>
      </c>
      <c r="G394" s="48">
        <v>43117</v>
      </c>
      <c r="H394" s="48">
        <v>43449</v>
      </c>
      <c r="I394" s="36" t="s">
        <v>1544</v>
      </c>
    </row>
    <row r="395" spans="1:9" ht="67.5" x14ac:dyDescent="0.2">
      <c r="A395" s="44" t="s">
        <v>408</v>
      </c>
      <c r="B395" s="34" t="s">
        <v>921</v>
      </c>
      <c r="C395" s="45" t="s">
        <v>14</v>
      </c>
      <c r="D395" s="35" t="s">
        <v>15</v>
      </c>
      <c r="E395" s="46" t="s">
        <v>1399</v>
      </c>
      <c r="F395" s="47">
        <v>38837250</v>
      </c>
      <c r="G395" s="48">
        <v>43117</v>
      </c>
      <c r="H395" s="48">
        <v>43449</v>
      </c>
      <c r="I395" s="36" t="s">
        <v>1544</v>
      </c>
    </row>
    <row r="396" spans="1:9" ht="168.75" x14ac:dyDescent="0.2">
      <c r="A396" s="44" t="s">
        <v>409</v>
      </c>
      <c r="B396" s="34" t="s">
        <v>922</v>
      </c>
      <c r="C396" s="45" t="s">
        <v>14</v>
      </c>
      <c r="D396" s="35" t="s">
        <v>15</v>
      </c>
      <c r="E396" s="46" t="s">
        <v>1400</v>
      </c>
      <c r="F396" s="47">
        <v>103499979</v>
      </c>
      <c r="G396" s="48">
        <v>43117</v>
      </c>
      <c r="H396" s="48">
        <v>43460</v>
      </c>
      <c r="I396" s="36" t="s">
        <v>1528</v>
      </c>
    </row>
    <row r="397" spans="1:9" ht="56.25" x14ac:dyDescent="0.2">
      <c r="A397" s="44" t="s">
        <v>410</v>
      </c>
      <c r="B397" s="34" t="s">
        <v>923</v>
      </c>
      <c r="C397" s="45" t="s">
        <v>14</v>
      </c>
      <c r="D397" s="35" t="s">
        <v>15</v>
      </c>
      <c r="E397" s="46" t="s">
        <v>1401</v>
      </c>
      <c r="F397" s="47">
        <v>70658000</v>
      </c>
      <c r="G397" s="48">
        <v>43117</v>
      </c>
      <c r="H397" s="48">
        <v>43460</v>
      </c>
      <c r="I397" s="36" t="s">
        <v>1527</v>
      </c>
    </row>
    <row r="398" spans="1:9" ht="78.75" x14ac:dyDescent="0.2">
      <c r="A398" s="44" t="s">
        <v>411</v>
      </c>
      <c r="B398" s="34" t="s">
        <v>924</v>
      </c>
      <c r="C398" s="45" t="s">
        <v>14</v>
      </c>
      <c r="D398" s="35" t="s">
        <v>15</v>
      </c>
      <c r="E398" s="46" t="s">
        <v>1402</v>
      </c>
      <c r="F398" s="47">
        <v>381452014</v>
      </c>
      <c r="G398" s="48">
        <v>43117</v>
      </c>
      <c r="H398" s="48">
        <v>43465</v>
      </c>
      <c r="I398" s="36" t="s">
        <v>1542</v>
      </c>
    </row>
    <row r="399" spans="1:9" ht="78.75" x14ac:dyDescent="0.2">
      <c r="A399" s="44" t="s">
        <v>412</v>
      </c>
      <c r="B399" s="34" t="s">
        <v>925</v>
      </c>
      <c r="C399" s="45" t="s">
        <v>14</v>
      </c>
      <c r="D399" s="35" t="s">
        <v>15</v>
      </c>
      <c r="E399" s="46" t="s">
        <v>1403</v>
      </c>
      <c r="F399" s="47">
        <v>141571847</v>
      </c>
      <c r="G399" s="48">
        <v>43117</v>
      </c>
      <c r="H399" s="48">
        <v>43460</v>
      </c>
      <c r="I399" s="36" t="s">
        <v>1535</v>
      </c>
    </row>
    <row r="400" spans="1:9" ht="90" x14ac:dyDescent="0.2">
      <c r="A400" s="44" t="s">
        <v>413</v>
      </c>
      <c r="B400" s="34" t="s">
        <v>926</v>
      </c>
      <c r="C400" s="45" t="s">
        <v>14</v>
      </c>
      <c r="D400" s="35" t="s">
        <v>15</v>
      </c>
      <c r="E400" s="46" t="s">
        <v>1404</v>
      </c>
      <c r="F400" s="47">
        <f>54089982+6009998</f>
        <v>60099980</v>
      </c>
      <c r="G400" s="48">
        <v>43117</v>
      </c>
      <c r="H400" s="48">
        <v>43449</v>
      </c>
      <c r="I400" s="36" t="s">
        <v>1521</v>
      </c>
    </row>
    <row r="401" spans="1:9" ht="78.75" x14ac:dyDescent="0.2">
      <c r="A401" s="44" t="s">
        <v>414</v>
      </c>
      <c r="B401" s="34" t="s">
        <v>927</v>
      </c>
      <c r="C401" s="45" t="s">
        <v>14</v>
      </c>
      <c r="D401" s="35" t="s">
        <v>15</v>
      </c>
      <c r="E401" s="46" t="s">
        <v>1405</v>
      </c>
      <c r="F401" s="47">
        <v>68000000</v>
      </c>
      <c r="G401" s="48">
        <v>43117</v>
      </c>
      <c r="H401" s="48">
        <v>43460</v>
      </c>
      <c r="I401" s="36" t="s">
        <v>1536</v>
      </c>
    </row>
    <row r="402" spans="1:9" ht="67.5" x14ac:dyDescent="0.2">
      <c r="A402" s="44" t="s">
        <v>415</v>
      </c>
      <c r="B402" s="34" t="s">
        <v>928</v>
      </c>
      <c r="C402" s="45" t="s">
        <v>14</v>
      </c>
      <c r="D402" s="35" t="s">
        <v>15</v>
      </c>
      <c r="E402" s="46" t="s">
        <v>1406</v>
      </c>
      <c r="F402" s="47">
        <v>70266640</v>
      </c>
      <c r="G402" s="48">
        <v>43117</v>
      </c>
      <c r="H402" s="48">
        <v>43460</v>
      </c>
      <c r="I402" s="36" t="s">
        <v>1536</v>
      </c>
    </row>
    <row r="403" spans="1:9" ht="67.5" x14ac:dyDescent="0.2">
      <c r="A403" s="44" t="s">
        <v>416</v>
      </c>
      <c r="B403" s="34" t="s">
        <v>929</v>
      </c>
      <c r="C403" s="45" t="s">
        <v>14</v>
      </c>
      <c r="D403" s="35" t="s">
        <v>15</v>
      </c>
      <c r="E403" s="46" t="s">
        <v>1407</v>
      </c>
      <c r="F403" s="47">
        <v>220624200</v>
      </c>
      <c r="G403" s="48">
        <v>43117</v>
      </c>
      <c r="H403" s="48">
        <v>43460</v>
      </c>
      <c r="I403" s="36" t="s">
        <v>1542</v>
      </c>
    </row>
    <row r="404" spans="1:9" ht="56.25" x14ac:dyDescent="0.2">
      <c r="A404" s="44" t="s">
        <v>417</v>
      </c>
      <c r="B404" s="34" t="s">
        <v>930</v>
      </c>
      <c r="C404" s="45" t="s">
        <v>14</v>
      </c>
      <c r="D404" s="35" t="s">
        <v>15</v>
      </c>
      <c r="E404" s="46" t="s">
        <v>1408</v>
      </c>
      <c r="F404" s="47">
        <f>88570086+6653838</f>
        <v>95223924</v>
      </c>
      <c r="G404" s="48">
        <v>43117</v>
      </c>
      <c r="H404" s="48">
        <v>43455</v>
      </c>
      <c r="I404" s="36" t="s">
        <v>1525</v>
      </c>
    </row>
    <row r="405" spans="1:9" ht="56.25" x14ac:dyDescent="0.2">
      <c r="A405" s="44" t="s">
        <v>418</v>
      </c>
      <c r="B405" s="34" t="s">
        <v>931</v>
      </c>
      <c r="C405" s="45" t="s">
        <v>14</v>
      </c>
      <c r="D405" s="35" t="s">
        <v>15</v>
      </c>
      <c r="E405" s="46" t="s">
        <v>1409</v>
      </c>
      <c r="F405" s="47">
        <v>39655110</v>
      </c>
      <c r="G405" s="48">
        <v>43117</v>
      </c>
      <c r="H405" s="48">
        <v>43449</v>
      </c>
      <c r="I405" s="36" t="s">
        <v>1544</v>
      </c>
    </row>
    <row r="406" spans="1:9" ht="101.25" x14ac:dyDescent="0.2">
      <c r="A406" s="44" t="s">
        <v>419</v>
      </c>
      <c r="B406" s="34" t="s">
        <v>932</v>
      </c>
      <c r="C406" s="45" t="s">
        <v>14</v>
      </c>
      <c r="D406" s="35" t="s">
        <v>15</v>
      </c>
      <c r="E406" s="46" t="s">
        <v>1410</v>
      </c>
      <c r="F406" s="47">
        <v>98144324</v>
      </c>
      <c r="G406" s="48">
        <v>43117</v>
      </c>
      <c r="H406" s="48">
        <v>43460</v>
      </c>
      <c r="I406" s="36" t="s">
        <v>1537</v>
      </c>
    </row>
    <row r="407" spans="1:9" ht="56.25" x14ac:dyDescent="0.2">
      <c r="A407" s="44" t="s">
        <v>420</v>
      </c>
      <c r="B407" s="34" t="s">
        <v>933</v>
      </c>
      <c r="C407" s="45" t="s">
        <v>14</v>
      </c>
      <c r="D407" s="35" t="s">
        <v>15</v>
      </c>
      <c r="E407" s="46" t="s">
        <v>1411</v>
      </c>
      <c r="F407" s="47">
        <v>39655110</v>
      </c>
      <c r="G407" s="48">
        <v>43117</v>
      </c>
      <c r="H407" s="48">
        <v>43449</v>
      </c>
      <c r="I407" s="36" t="s">
        <v>1544</v>
      </c>
    </row>
    <row r="408" spans="1:9" ht="67.5" x14ac:dyDescent="0.2">
      <c r="A408" s="44" t="s">
        <v>421</v>
      </c>
      <c r="B408" s="34" t="s">
        <v>934</v>
      </c>
      <c r="C408" s="45" t="s">
        <v>14</v>
      </c>
      <c r="D408" s="35" t="s">
        <v>15</v>
      </c>
      <c r="E408" s="46" t="s">
        <v>1412</v>
      </c>
      <c r="F408" s="47">
        <v>82434319</v>
      </c>
      <c r="G408" s="48">
        <v>43117</v>
      </c>
      <c r="H408" s="48">
        <v>43460</v>
      </c>
      <c r="I408" s="36" t="s">
        <v>1527</v>
      </c>
    </row>
    <row r="409" spans="1:9" ht="67.5" x14ac:dyDescent="0.2">
      <c r="A409" s="44" t="s">
        <v>422</v>
      </c>
      <c r="B409" s="34" t="s">
        <v>935</v>
      </c>
      <c r="C409" s="45" t="s">
        <v>14</v>
      </c>
      <c r="D409" s="35" t="s">
        <v>15</v>
      </c>
      <c r="E409" s="46" t="s">
        <v>1413</v>
      </c>
      <c r="F409" s="47">
        <v>38948859</v>
      </c>
      <c r="G409" s="48">
        <v>43117</v>
      </c>
      <c r="H409" s="48">
        <v>43460</v>
      </c>
      <c r="I409" s="36" t="s">
        <v>1527</v>
      </c>
    </row>
    <row r="410" spans="1:9" ht="112.5" x14ac:dyDescent="0.2">
      <c r="A410" s="44" t="s">
        <v>423</v>
      </c>
      <c r="B410" s="34" t="s">
        <v>936</v>
      </c>
      <c r="C410" s="45" t="s">
        <v>14</v>
      </c>
      <c r="D410" s="35" t="s">
        <v>15</v>
      </c>
      <c r="E410" s="46" t="s">
        <v>1414</v>
      </c>
      <c r="F410" s="47">
        <v>98762208</v>
      </c>
      <c r="G410" s="48">
        <v>43117</v>
      </c>
      <c r="H410" s="48">
        <v>43460</v>
      </c>
      <c r="I410" s="36" t="s">
        <v>1527</v>
      </c>
    </row>
    <row r="411" spans="1:9" ht="78.75" x14ac:dyDescent="0.2">
      <c r="A411" s="44" t="s">
        <v>424</v>
      </c>
      <c r="B411" s="34" t="s">
        <v>937</v>
      </c>
      <c r="C411" s="45" t="s">
        <v>14</v>
      </c>
      <c r="D411" s="35" t="s">
        <v>15</v>
      </c>
      <c r="E411" s="46" t="s">
        <v>1415</v>
      </c>
      <c r="F411" s="47">
        <v>91952696</v>
      </c>
      <c r="G411" s="48">
        <v>43117</v>
      </c>
      <c r="H411" s="48">
        <v>43460</v>
      </c>
      <c r="I411" s="36" t="s">
        <v>1528</v>
      </c>
    </row>
    <row r="412" spans="1:9" ht="101.25" x14ac:dyDescent="0.2">
      <c r="A412" s="44" t="s">
        <v>425</v>
      </c>
      <c r="B412" s="34" t="s">
        <v>938</v>
      </c>
      <c r="C412" s="45" t="s">
        <v>14</v>
      </c>
      <c r="D412" s="35" t="s">
        <v>15</v>
      </c>
      <c r="E412" s="46" t="s">
        <v>1416</v>
      </c>
      <c r="F412" s="47">
        <v>85424592</v>
      </c>
      <c r="G412" s="48">
        <v>43117</v>
      </c>
      <c r="H412" s="48">
        <v>43460</v>
      </c>
      <c r="I412" s="36" t="s">
        <v>1528</v>
      </c>
    </row>
    <row r="413" spans="1:9" ht="67.5" x14ac:dyDescent="0.2">
      <c r="A413" s="44" t="s">
        <v>426</v>
      </c>
      <c r="B413" s="34" t="s">
        <v>939</v>
      </c>
      <c r="C413" s="45" t="s">
        <v>14</v>
      </c>
      <c r="D413" s="35" t="s">
        <v>15</v>
      </c>
      <c r="E413" s="46" t="s">
        <v>1417</v>
      </c>
      <c r="F413" s="47">
        <v>94832100</v>
      </c>
      <c r="G413" s="48">
        <v>43117</v>
      </c>
      <c r="H413" s="48">
        <v>43460</v>
      </c>
      <c r="I413" s="36" t="s">
        <v>1527</v>
      </c>
    </row>
    <row r="414" spans="1:9" ht="67.5" x14ac:dyDescent="0.2">
      <c r="A414" s="44" t="s">
        <v>427</v>
      </c>
      <c r="B414" s="34" t="s">
        <v>940</v>
      </c>
      <c r="C414" s="45" t="s">
        <v>14</v>
      </c>
      <c r="D414" s="35" t="s">
        <v>15</v>
      </c>
      <c r="E414" s="46" t="s">
        <v>1418</v>
      </c>
      <c r="F414" s="47">
        <v>80419364</v>
      </c>
      <c r="G414" s="48">
        <v>43117</v>
      </c>
      <c r="H414" s="48">
        <v>43460</v>
      </c>
      <c r="I414" s="36" t="s">
        <v>1527</v>
      </c>
    </row>
    <row r="415" spans="1:9" ht="56.25" x14ac:dyDescent="0.2">
      <c r="A415" s="44" t="s">
        <v>428</v>
      </c>
      <c r="B415" s="34" t="s">
        <v>941</v>
      </c>
      <c r="C415" s="45" t="s">
        <v>14</v>
      </c>
      <c r="D415" s="35" t="s">
        <v>15</v>
      </c>
      <c r="E415" s="46" t="s">
        <v>1419</v>
      </c>
      <c r="F415" s="47">
        <v>66000000</v>
      </c>
      <c r="G415" s="48">
        <v>43117</v>
      </c>
      <c r="H415" s="48">
        <v>43450</v>
      </c>
      <c r="I415" s="36" t="s">
        <v>1530</v>
      </c>
    </row>
    <row r="416" spans="1:9" ht="112.5" x14ac:dyDescent="0.2">
      <c r="A416" s="44" t="s">
        <v>429</v>
      </c>
      <c r="B416" s="34" t="s">
        <v>942</v>
      </c>
      <c r="C416" s="45" t="s">
        <v>14</v>
      </c>
      <c r="D416" s="35" t="s">
        <v>15</v>
      </c>
      <c r="E416" s="46" t="s">
        <v>1420</v>
      </c>
      <c r="F416" s="47">
        <v>52514550</v>
      </c>
      <c r="G416" s="48">
        <v>43117</v>
      </c>
      <c r="H416" s="48">
        <v>43450</v>
      </c>
      <c r="I416" s="36" t="s">
        <v>1530</v>
      </c>
    </row>
    <row r="417" spans="1:9" ht="78.75" x14ac:dyDescent="0.2">
      <c r="A417" s="44" t="s">
        <v>430</v>
      </c>
      <c r="B417" s="34" t="s">
        <v>943</v>
      </c>
      <c r="C417" s="45" t="s">
        <v>14</v>
      </c>
      <c r="D417" s="35" t="s">
        <v>15</v>
      </c>
      <c r="E417" s="46" t="s">
        <v>1421</v>
      </c>
      <c r="F417" s="47">
        <v>31994000</v>
      </c>
      <c r="G417" s="48">
        <v>43117</v>
      </c>
      <c r="H417" s="48">
        <v>43460</v>
      </c>
      <c r="I417" s="36" t="s">
        <v>1531</v>
      </c>
    </row>
    <row r="418" spans="1:9" ht="101.25" x14ac:dyDescent="0.2">
      <c r="A418" s="44" t="s">
        <v>431</v>
      </c>
      <c r="B418" s="34" t="s">
        <v>944</v>
      </c>
      <c r="C418" s="45" t="s">
        <v>14</v>
      </c>
      <c r="D418" s="35" t="s">
        <v>15</v>
      </c>
      <c r="E418" s="46" t="s">
        <v>1422</v>
      </c>
      <c r="F418" s="47">
        <v>63083720</v>
      </c>
      <c r="G418" s="48">
        <v>43117</v>
      </c>
      <c r="H418" s="48">
        <v>43450</v>
      </c>
      <c r="I418" s="36" t="s">
        <v>1530</v>
      </c>
    </row>
    <row r="419" spans="1:9" ht="67.5" x14ac:dyDescent="0.2">
      <c r="A419" s="44" t="s">
        <v>432</v>
      </c>
      <c r="B419" s="34" t="s">
        <v>945</v>
      </c>
      <c r="C419" s="45" t="s">
        <v>14</v>
      </c>
      <c r="D419" s="35" t="s">
        <v>15</v>
      </c>
      <c r="E419" s="46" t="s">
        <v>1423</v>
      </c>
      <c r="F419" s="47">
        <v>95767122</v>
      </c>
      <c r="G419" s="48">
        <v>43117</v>
      </c>
      <c r="H419" s="48">
        <v>43460</v>
      </c>
      <c r="I419" s="36" t="s">
        <v>1528</v>
      </c>
    </row>
    <row r="420" spans="1:9" ht="112.5" x14ac:dyDescent="0.2">
      <c r="A420" s="44" t="s">
        <v>433</v>
      </c>
      <c r="B420" s="34" t="s">
        <v>946</v>
      </c>
      <c r="C420" s="45" t="s">
        <v>14</v>
      </c>
      <c r="D420" s="35" t="s">
        <v>15</v>
      </c>
      <c r="E420" s="46" t="s">
        <v>1424</v>
      </c>
      <c r="F420" s="47">
        <v>74990760</v>
      </c>
      <c r="G420" s="48">
        <v>43117</v>
      </c>
      <c r="H420" s="48">
        <v>43450</v>
      </c>
      <c r="I420" s="36" t="s">
        <v>1530</v>
      </c>
    </row>
    <row r="421" spans="1:9" ht="90" x14ac:dyDescent="0.2">
      <c r="A421" s="44" t="s">
        <v>434</v>
      </c>
      <c r="B421" s="34" t="s">
        <v>947</v>
      </c>
      <c r="C421" s="45" t="s">
        <v>14</v>
      </c>
      <c r="D421" s="35" t="s">
        <v>15</v>
      </c>
      <c r="E421" s="46" t="s">
        <v>1425</v>
      </c>
      <c r="F421" s="47">
        <v>63017460</v>
      </c>
      <c r="G421" s="48">
        <v>43117</v>
      </c>
      <c r="H421" s="48">
        <v>43450</v>
      </c>
      <c r="I421" s="36" t="s">
        <v>1530</v>
      </c>
    </row>
    <row r="422" spans="1:9" ht="56.25" x14ac:dyDescent="0.2">
      <c r="A422" s="44" t="s">
        <v>435</v>
      </c>
      <c r="B422" s="34" t="s">
        <v>948</v>
      </c>
      <c r="C422" s="45" t="s">
        <v>14</v>
      </c>
      <c r="D422" s="35" t="s">
        <v>15</v>
      </c>
      <c r="E422" s="46" t="s">
        <v>1426</v>
      </c>
      <c r="F422" s="47">
        <v>147614689</v>
      </c>
      <c r="G422" s="48">
        <v>43117</v>
      </c>
      <c r="H422" s="48">
        <v>43457</v>
      </c>
      <c r="I422" s="36" t="s">
        <v>1524</v>
      </c>
    </row>
    <row r="423" spans="1:9" ht="123.75" x14ac:dyDescent="0.2">
      <c r="A423" s="44" t="s">
        <v>436</v>
      </c>
      <c r="B423" s="34" t="s">
        <v>949</v>
      </c>
      <c r="C423" s="45" t="s">
        <v>14</v>
      </c>
      <c r="D423" s="35" t="s">
        <v>15</v>
      </c>
      <c r="E423" s="46" t="s">
        <v>1427</v>
      </c>
      <c r="F423" s="47">
        <v>181220380</v>
      </c>
      <c r="G423" s="48">
        <v>43117</v>
      </c>
      <c r="H423" s="48">
        <v>43450</v>
      </c>
      <c r="I423" s="36" t="s">
        <v>1544</v>
      </c>
    </row>
    <row r="424" spans="1:9" ht="67.5" x14ac:dyDescent="0.2">
      <c r="A424" s="44" t="s">
        <v>437</v>
      </c>
      <c r="B424" s="34" t="s">
        <v>950</v>
      </c>
      <c r="C424" s="45" t="s">
        <v>14</v>
      </c>
      <c r="D424" s="35" t="s">
        <v>15</v>
      </c>
      <c r="E424" s="46" t="s">
        <v>1428</v>
      </c>
      <c r="F424" s="47">
        <v>78465220</v>
      </c>
      <c r="G424" s="48">
        <v>43117</v>
      </c>
      <c r="H424" s="48">
        <v>43450</v>
      </c>
      <c r="I424" s="36" t="s">
        <v>1544</v>
      </c>
    </row>
    <row r="425" spans="1:9" ht="67.5" x14ac:dyDescent="0.2">
      <c r="A425" s="44" t="s">
        <v>438</v>
      </c>
      <c r="B425" s="34" t="s">
        <v>951</v>
      </c>
      <c r="C425" s="45" t="s">
        <v>14</v>
      </c>
      <c r="D425" s="35" t="s">
        <v>15</v>
      </c>
      <c r="E425" s="46" t="s">
        <v>1429</v>
      </c>
      <c r="F425" s="47">
        <v>97036958</v>
      </c>
      <c r="G425" s="48">
        <v>43117</v>
      </c>
      <c r="H425" s="48">
        <v>43460</v>
      </c>
      <c r="I425" s="36" t="s">
        <v>1527</v>
      </c>
    </row>
    <row r="426" spans="1:9" ht="56.25" x14ac:dyDescent="0.2">
      <c r="A426" s="44" t="s">
        <v>439</v>
      </c>
      <c r="B426" s="34" t="s">
        <v>952</v>
      </c>
      <c r="C426" s="45" t="s">
        <v>14</v>
      </c>
      <c r="D426" s="35" t="s">
        <v>15</v>
      </c>
      <c r="E426" s="46" t="s">
        <v>1430</v>
      </c>
      <c r="F426" s="47">
        <v>53024400</v>
      </c>
      <c r="G426" s="48">
        <v>43118</v>
      </c>
      <c r="H426" s="48">
        <v>43449</v>
      </c>
      <c r="I426" s="36" t="s">
        <v>1544</v>
      </c>
    </row>
    <row r="427" spans="1:9" ht="90" x14ac:dyDescent="0.2">
      <c r="A427" s="44" t="s">
        <v>440</v>
      </c>
      <c r="B427" s="34" t="s">
        <v>953</v>
      </c>
      <c r="C427" s="45" t="s">
        <v>14</v>
      </c>
      <c r="D427" s="35" t="s">
        <v>15</v>
      </c>
      <c r="E427" s="46" t="s">
        <v>1431</v>
      </c>
      <c r="F427" s="47">
        <v>155507440</v>
      </c>
      <c r="G427" s="48">
        <v>43118</v>
      </c>
      <c r="H427" s="48">
        <v>43465</v>
      </c>
      <c r="I427" s="36" t="s">
        <v>1526</v>
      </c>
    </row>
    <row r="428" spans="1:9" ht="67.5" x14ac:dyDescent="0.2">
      <c r="A428" s="44" t="s">
        <v>441</v>
      </c>
      <c r="B428" s="34" t="s">
        <v>954</v>
      </c>
      <c r="C428" s="45" t="s">
        <v>14</v>
      </c>
      <c r="D428" s="35" t="s">
        <v>15</v>
      </c>
      <c r="E428" s="46" t="s">
        <v>1432</v>
      </c>
      <c r="F428" s="47">
        <f>61599986+26399994</f>
        <v>87999980</v>
      </c>
      <c r="G428" s="48">
        <v>43118</v>
      </c>
      <c r="H428" s="48">
        <v>43449</v>
      </c>
      <c r="I428" s="36" t="s">
        <v>1521</v>
      </c>
    </row>
    <row r="429" spans="1:9" ht="78.75" x14ac:dyDescent="0.2">
      <c r="A429" s="44" t="s">
        <v>442</v>
      </c>
      <c r="B429" s="34" t="s">
        <v>955</v>
      </c>
      <c r="C429" s="45" t="s">
        <v>14</v>
      </c>
      <c r="D429" s="35" t="s">
        <v>15</v>
      </c>
      <c r="E429" s="46" t="s">
        <v>1433</v>
      </c>
      <c r="F429" s="47">
        <v>49772530</v>
      </c>
      <c r="G429" s="48">
        <v>43118</v>
      </c>
      <c r="H429" s="48">
        <v>43460</v>
      </c>
      <c r="I429" s="36" t="s">
        <v>1532</v>
      </c>
    </row>
    <row r="430" spans="1:9" ht="67.5" x14ac:dyDescent="0.2">
      <c r="A430" s="44" t="s">
        <v>443</v>
      </c>
      <c r="B430" s="34" t="s">
        <v>956</v>
      </c>
      <c r="C430" s="45" t="s">
        <v>14</v>
      </c>
      <c r="D430" s="35" t="s">
        <v>15</v>
      </c>
      <c r="E430" s="46" t="s">
        <v>1434</v>
      </c>
      <c r="F430" s="47">
        <v>43603026</v>
      </c>
      <c r="G430" s="48">
        <v>43118</v>
      </c>
      <c r="H430" s="48">
        <v>43460</v>
      </c>
      <c r="I430" s="36" t="s">
        <v>1527</v>
      </c>
    </row>
    <row r="431" spans="1:9" ht="67.5" x14ac:dyDescent="0.2">
      <c r="A431" s="44" t="s">
        <v>444</v>
      </c>
      <c r="B431" s="34" t="s">
        <v>957</v>
      </c>
      <c r="C431" s="45" t="s">
        <v>14</v>
      </c>
      <c r="D431" s="35" t="s">
        <v>15</v>
      </c>
      <c r="E431" s="46" t="s">
        <v>1435</v>
      </c>
      <c r="F431" s="47">
        <v>74233269</v>
      </c>
      <c r="G431" s="48">
        <v>43118</v>
      </c>
      <c r="H431" s="48">
        <v>43460</v>
      </c>
      <c r="I431" s="36" t="s">
        <v>1527</v>
      </c>
    </row>
    <row r="432" spans="1:9" ht="56.25" x14ac:dyDescent="0.2">
      <c r="A432" s="44" t="s">
        <v>445</v>
      </c>
      <c r="B432" s="34" t="s">
        <v>958</v>
      </c>
      <c r="C432" s="45" t="s">
        <v>14</v>
      </c>
      <c r="D432" s="35" t="s">
        <v>15</v>
      </c>
      <c r="E432" s="46" t="s">
        <v>1436</v>
      </c>
      <c r="F432" s="47">
        <v>61590590</v>
      </c>
      <c r="G432" s="48">
        <v>43118</v>
      </c>
      <c r="H432" s="48">
        <v>43455</v>
      </c>
      <c r="I432" s="36" t="s">
        <v>1525</v>
      </c>
    </row>
    <row r="433" spans="1:9" ht="56.25" x14ac:dyDescent="0.2">
      <c r="A433" s="44" t="s">
        <v>446</v>
      </c>
      <c r="B433" s="34" t="s">
        <v>959</v>
      </c>
      <c r="C433" s="45" t="s">
        <v>14</v>
      </c>
      <c r="D433" s="35" t="s">
        <v>15</v>
      </c>
      <c r="E433" s="46" t="s">
        <v>1437</v>
      </c>
      <c r="F433" s="47">
        <v>148266576</v>
      </c>
      <c r="G433" s="48">
        <v>43118</v>
      </c>
      <c r="H433" s="48">
        <v>43460</v>
      </c>
      <c r="I433" s="36" t="s">
        <v>1536</v>
      </c>
    </row>
    <row r="434" spans="1:9" ht="56.25" x14ac:dyDescent="0.2">
      <c r="A434" s="44" t="s">
        <v>447</v>
      </c>
      <c r="B434" s="34" t="s">
        <v>960</v>
      </c>
      <c r="C434" s="45" t="s">
        <v>1049</v>
      </c>
      <c r="D434" s="35" t="s">
        <v>15</v>
      </c>
      <c r="E434" s="46" t="s">
        <v>1438</v>
      </c>
      <c r="F434" s="47">
        <f>20000000+842493081+250000000+340000000+397837500+213000000+360500000</f>
        <v>2423830581</v>
      </c>
      <c r="G434" s="48">
        <v>43118</v>
      </c>
      <c r="H434" s="48">
        <v>43465</v>
      </c>
      <c r="I434" s="36" t="s">
        <v>1542</v>
      </c>
    </row>
    <row r="435" spans="1:9" ht="90" x14ac:dyDescent="0.2">
      <c r="A435" s="44" t="s">
        <v>448</v>
      </c>
      <c r="B435" s="34" t="s">
        <v>961</v>
      </c>
      <c r="C435" s="45" t="s">
        <v>14</v>
      </c>
      <c r="D435" s="35" t="s">
        <v>15</v>
      </c>
      <c r="E435" s="46" t="s">
        <v>1439</v>
      </c>
      <c r="F435" s="47">
        <v>92791254</v>
      </c>
      <c r="G435" s="48">
        <v>43118</v>
      </c>
      <c r="H435" s="48">
        <v>43460</v>
      </c>
      <c r="I435" s="36" t="s">
        <v>1527</v>
      </c>
    </row>
    <row r="436" spans="1:9" ht="101.25" x14ac:dyDescent="0.2">
      <c r="A436" s="44" t="s">
        <v>449</v>
      </c>
      <c r="B436" s="34" t="s">
        <v>962</v>
      </c>
      <c r="C436" s="45" t="s">
        <v>14</v>
      </c>
      <c r="D436" s="35" t="s">
        <v>15</v>
      </c>
      <c r="E436" s="46" t="s">
        <v>1440</v>
      </c>
      <c r="F436" s="47">
        <v>97283408</v>
      </c>
      <c r="G436" s="48">
        <v>43118</v>
      </c>
      <c r="H436" s="48">
        <v>43460</v>
      </c>
      <c r="I436" s="36" t="s">
        <v>1537</v>
      </c>
    </row>
    <row r="437" spans="1:9" ht="67.5" x14ac:dyDescent="0.2">
      <c r="A437" s="44" t="s">
        <v>450</v>
      </c>
      <c r="B437" s="34" t="s">
        <v>963</v>
      </c>
      <c r="C437" s="45" t="s">
        <v>14</v>
      </c>
      <c r="D437" s="35" t="s">
        <v>15</v>
      </c>
      <c r="E437" s="46" t="s">
        <v>1185</v>
      </c>
      <c r="F437" s="47">
        <v>91066607</v>
      </c>
      <c r="G437" s="48">
        <v>43118</v>
      </c>
      <c r="H437" s="48">
        <v>43460</v>
      </c>
      <c r="I437" s="36" t="s">
        <v>1537</v>
      </c>
    </row>
    <row r="438" spans="1:9" ht="67.5" x14ac:dyDescent="0.2">
      <c r="A438" s="44" t="s">
        <v>451</v>
      </c>
      <c r="B438" s="34" t="s">
        <v>964</v>
      </c>
      <c r="C438" s="45" t="s">
        <v>14</v>
      </c>
      <c r="D438" s="35" t="s">
        <v>15</v>
      </c>
      <c r="E438" s="46" t="s">
        <v>1441</v>
      </c>
      <c r="F438" s="47">
        <v>65993130</v>
      </c>
      <c r="G438" s="48">
        <v>43118</v>
      </c>
      <c r="H438" s="48">
        <v>43460</v>
      </c>
      <c r="I438" s="36" t="s">
        <v>1537</v>
      </c>
    </row>
    <row r="439" spans="1:9" ht="67.5" x14ac:dyDescent="0.2">
      <c r="A439" s="44" t="s">
        <v>452</v>
      </c>
      <c r="B439" s="34" t="s">
        <v>965</v>
      </c>
      <c r="C439" s="45" t="s">
        <v>14</v>
      </c>
      <c r="D439" s="35" t="s">
        <v>15</v>
      </c>
      <c r="E439" s="46" t="s">
        <v>1356</v>
      </c>
      <c r="F439" s="47">
        <v>65993130</v>
      </c>
      <c r="G439" s="48">
        <v>43118</v>
      </c>
      <c r="H439" s="48">
        <v>43460</v>
      </c>
      <c r="I439" s="36" t="s">
        <v>1537</v>
      </c>
    </row>
    <row r="440" spans="1:9" ht="67.5" x14ac:dyDescent="0.2">
      <c r="A440" s="44" t="s">
        <v>453</v>
      </c>
      <c r="B440" s="34" t="s">
        <v>966</v>
      </c>
      <c r="C440" s="45" t="s">
        <v>14</v>
      </c>
      <c r="D440" s="35" t="s">
        <v>15</v>
      </c>
      <c r="E440" s="46" t="s">
        <v>1191</v>
      </c>
      <c r="F440" s="47">
        <v>73109757</v>
      </c>
      <c r="G440" s="48">
        <v>43118</v>
      </c>
      <c r="H440" s="48">
        <v>43460</v>
      </c>
      <c r="I440" s="36" t="s">
        <v>1537</v>
      </c>
    </row>
    <row r="441" spans="1:9" ht="112.5" x14ac:dyDescent="0.2">
      <c r="A441" s="44" t="s">
        <v>454</v>
      </c>
      <c r="B441" s="34" t="s">
        <v>967</v>
      </c>
      <c r="C441" s="45" t="s">
        <v>14</v>
      </c>
      <c r="D441" s="35" t="s">
        <v>15</v>
      </c>
      <c r="E441" s="46" t="s">
        <v>1442</v>
      </c>
      <c r="F441" s="47">
        <v>135714143</v>
      </c>
      <c r="G441" s="48">
        <v>43118</v>
      </c>
      <c r="H441" s="48">
        <v>43460</v>
      </c>
      <c r="I441" s="36" t="s">
        <v>1537</v>
      </c>
    </row>
    <row r="442" spans="1:9" ht="78.75" x14ac:dyDescent="0.2">
      <c r="A442" s="44" t="s">
        <v>455</v>
      </c>
      <c r="B442" s="34" t="s">
        <v>968</v>
      </c>
      <c r="C442" s="45" t="s">
        <v>14</v>
      </c>
      <c r="D442" s="35" t="s">
        <v>15</v>
      </c>
      <c r="E442" s="46" t="s">
        <v>1443</v>
      </c>
      <c r="F442" s="47">
        <v>163183356</v>
      </c>
      <c r="G442" s="48">
        <v>43118</v>
      </c>
      <c r="H442" s="48">
        <v>43460</v>
      </c>
      <c r="I442" s="36" t="s">
        <v>1527</v>
      </c>
    </row>
    <row r="443" spans="1:9" ht="67.5" x14ac:dyDescent="0.2">
      <c r="A443" s="44" t="s">
        <v>456</v>
      </c>
      <c r="B443" s="34" t="s">
        <v>969</v>
      </c>
      <c r="C443" s="45" t="s">
        <v>14</v>
      </c>
      <c r="D443" s="35" t="s">
        <v>15</v>
      </c>
      <c r="E443" s="46" t="s">
        <v>1444</v>
      </c>
      <c r="F443" s="47">
        <v>77122959</v>
      </c>
      <c r="G443" s="48">
        <v>43118</v>
      </c>
      <c r="H443" s="48">
        <v>43460</v>
      </c>
      <c r="I443" s="36" t="s">
        <v>1537</v>
      </c>
    </row>
    <row r="444" spans="1:9" ht="78.75" x14ac:dyDescent="0.2">
      <c r="A444" s="44" t="s">
        <v>457</v>
      </c>
      <c r="B444" s="34" t="s">
        <v>970</v>
      </c>
      <c r="C444" s="45" t="s">
        <v>14</v>
      </c>
      <c r="D444" s="35" t="s">
        <v>15</v>
      </c>
      <c r="E444" s="46" t="s">
        <v>1445</v>
      </c>
      <c r="F444" s="47">
        <v>35596800</v>
      </c>
      <c r="G444" s="48">
        <v>43118</v>
      </c>
      <c r="H444" s="48">
        <v>43298</v>
      </c>
      <c r="I444" s="36" t="s">
        <v>1534</v>
      </c>
    </row>
    <row r="445" spans="1:9" ht="78.75" x14ac:dyDescent="0.2">
      <c r="A445" s="44" t="s">
        <v>458</v>
      </c>
      <c r="B445" s="34" t="s">
        <v>971</v>
      </c>
      <c r="C445" s="45" t="s">
        <v>14</v>
      </c>
      <c r="D445" s="35" t="s">
        <v>15</v>
      </c>
      <c r="E445" s="46" t="s">
        <v>1446</v>
      </c>
      <c r="F445" s="47">
        <v>50675990</v>
      </c>
      <c r="G445" s="48">
        <v>43118</v>
      </c>
      <c r="H445" s="48">
        <v>43298</v>
      </c>
      <c r="I445" s="36" t="s">
        <v>1534</v>
      </c>
    </row>
    <row r="446" spans="1:9" ht="90" x14ac:dyDescent="0.2">
      <c r="A446" s="44" t="s">
        <v>459</v>
      </c>
      <c r="B446" s="34" t="s">
        <v>972</v>
      </c>
      <c r="C446" s="45" t="s">
        <v>14</v>
      </c>
      <c r="D446" s="35" t="s">
        <v>15</v>
      </c>
      <c r="E446" s="46" t="s">
        <v>1447</v>
      </c>
      <c r="F446" s="47">
        <v>42484657</v>
      </c>
      <c r="G446" s="48">
        <v>43118</v>
      </c>
      <c r="H446" s="48">
        <v>43460</v>
      </c>
      <c r="I446" s="36" t="s">
        <v>1532</v>
      </c>
    </row>
    <row r="447" spans="1:9" ht="56.25" x14ac:dyDescent="0.2">
      <c r="A447" s="44" t="s">
        <v>460</v>
      </c>
      <c r="B447" s="34" t="s">
        <v>973</v>
      </c>
      <c r="C447" s="45" t="s">
        <v>14</v>
      </c>
      <c r="D447" s="35" t="s">
        <v>15</v>
      </c>
      <c r="E447" s="46" t="s">
        <v>1448</v>
      </c>
      <c r="F447" s="47">
        <v>126530424</v>
      </c>
      <c r="G447" s="48">
        <v>43119</v>
      </c>
      <c r="H447" s="48">
        <v>43460</v>
      </c>
      <c r="I447" s="36" t="s">
        <v>1532</v>
      </c>
    </row>
    <row r="448" spans="1:9" ht="56.25" x14ac:dyDescent="0.2">
      <c r="A448" s="44" t="s">
        <v>461</v>
      </c>
      <c r="B448" s="34" t="s">
        <v>974</v>
      </c>
      <c r="C448" s="45" t="s">
        <v>14</v>
      </c>
      <c r="D448" s="35" t="s">
        <v>15</v>
      </c>
      <c r="E448" s="46" t="s">
        <v>1449</v>
      </c>
      <c r="F448" s="47">
        <v>84457436</v>
      </c>
      <c r="G448" s="48">
        <v>43119</v>
      </c>
      <c r="H448" s="48">
        <v>43460</v>
      </c>
      <c r="I448" s="36" t="s">
        <v>1531</v>
      </c>
    </row>
    <row r="449" spans="1:9" ht="56.25" x14ac:dyDescent="0.2">
      <c r="A449" s="44" t="s">
        <v>462</v>
      </c>
      <c r="B449" s="34" t="s">
        <v>975</v>
      </c>
      <c r="C449" s="45" t="s">
        <v>14</v>
      </c>
      <c r="D449" s="35" t="s">
        <v>15</v>
      </c>
      <c r="E449" s="46" t="s">
        <v>1450</v>
      </c>
      <c r="F449" s="47">
        <v>32479976</v>
      </c>
      <c r="G449" s="48">
        <v>43119</v>
      </c>
      <c r="H449" s="48">
        <v>43460</v>
      </c>
      <c r="I449" s="36" t="s">
        <v>1542</v>
      </c>
    </row>
    <row r="450" spans="1:9" ht="56.25" x14ac:dyDescent="0.2">
      <c r="A450" s="44" t="s">
        <v>463</v>
      </c>
      <c r="B450" s="34" t="s">
        <v>976</v>
      </c>
      <c r="C450" s="45" t="s">
        <v>14</v>
      </c>
      <c r="D450" s="35" t="s">
        <v>15</v>
      </c>
      <c r="E450" s="46" t="s">
        <v>1451</v>
      </c>
      <c r="F450" s="47">
        <v>100726616</v>
      </c>
      <c r="G450" s="48">
        <v>43119</v>
      </c>
      <c r="H450" s="48">
        <v>43460</v>
      </c>
      <c r="I450" s="36" t="s">
        <v>1531</v>
      </c>
    </row>
    <row r="451" spans="1:9" ht="67.5" x14ac:dyDescent="0.2">
      <c r="A451" s="44" t="s">
        <v>464</v>
      </c>
      <c r="B451" s="34" t="s">
        <v>977</v>
      </c>
      <c r="C451" s="45" t="s">
        <v>14</v>
      </c>
      <c r="D451" s="35" t="s">
        <v>15</v>
      </c>
      <c r="E451" s="46" t="s">
        <v>1452</v>
      </c>
      <c r="F451" s="47">
        <v>75849312</v>
      </c>
      <c r="G451" s="48">
        <v>43119</v>
      </c>
      <c r="H451" s="48">
        <v>43460</v>
      </c>
      <c r="I451" s="36" t="s">
        <v>1531</v>
      </c>
    </row>
    <row r="452" spans="1:9" ht="67.5" x14ac:dyDescent="0.2">
      <c r="A452" s="44" t="s">
        <v>465</v>
      </c>
      <c r="B452" s="34" t="s">
        <v>978</v>
      </c>
      <c r="C452" s="45" t="s">
        <v>14</v>
      </c>
      <c r="D452" s="35" t="s">
        <v>15</v>
      </c>
      <c r="E452" s="46" t="s">
        <v>1453</v>
      </c>
      <c r="F452" s="47">
        <v>97767600</v>
      </c>
      <c r="G452" s="48">
        <v>43119</v>
      </c>
      <c r="H452" s="48">
        <v>43460</v>
      </c>
      <c r="I452" s="36" t="s">
        <v>1539</v>
      </c>
    </row>
    <row r="453" spans="1:9" ht="78.75" x14ac:dyDescent="0.2">
      <c r="A453" s="44" t="s">
        <v>466</v>
      </c>
      <c r="B453" s="34" t="s">
        <v>979</v>
      </c>
      <c r="C453" s="45" t="s">
        <v>14</v>
      </c>
      <c r="D453" s="35" t="s">
        <v>15</v>
      </c>
      <c r="E453" s="46" t="s">
        <v>1454</v>
      </c>
      <c r="F453" s="47">
        <v>71523176</v>
      </c>
      <c r="G453" s="48">
        <v>43119</v>
      </c>
      <c r="H453" s="48">
        <v>43460</v>
      </c>
      <c r="I453" s="36" t="s">
        <v>1531</v>
      </c>
    </row>
    <row r="454" spans="1:9" ht="90" x14ac:dyDescent="0.2">
      <c r="A454" s="44" t="s">
        <v>467</v>
      </c>
      <c r="B454" s="34" t="s">
        <v>980</v>
      </c>
      <c r="C454" s="45" t="s">
        <v>14</v>
      </c>
      <c r="D454" s="35" t="s">
        <v>15</v>
      </c>
      <c r="E454" s="46" t="s">
        <v>1455</v>
      </c>
      <c r="F454" s="47">
        <v>54941792</v>
      </c>
      <c r="G454" s="48">
        <v>43119</v>
      </c>
      <c r="H454" s="48">
        <v>43460</v>
      </c>
      <c r="I454" s="36" t="s">
        <v>1531</v>
      </c>
    </row>
    <row r="455" spans="1:9" ht="90" x14ac:dyDescent="0.2">
      <c r="A455" s="44" t="s">
        <v>468</v>
      </c>
      <c r="B455" s="34" t="s">
        <v>981</v>
      </c>
      <c r="C455" s="45" t="s">
        <v>14</v>
      </c>
      <c r="D455" s="35" t="s">
        <v>15</v>
      </c>
      <c r="E455" s="46" t="s">
        <v>1456</v>
      </c>
      <c r="F455" s="47">
        <v>83174548</v>
      </c>
      <c r="G455" s="48">
        <v>43119</v>
      </c>
      <c r="H455" s="48">
        <v>43460</v>
      </c>
      <c r="I455" s="36" t="s">
        <v>1531</v>
      </c>
    </row>
    <row r="456" spans="1:9" ht="56.25" x14ac:dyDescent="0.2">
      <c r="A456" s="44" t="s">
        <v>469</v>
      </c>
      <c r="B456" s="34" t="s">
        <v>982</v>
      </c>
      <c r="C456" s="45" t="s">
        <v>14</v>
      </c>
      <c r="D456" s="35" t="s">
        <v>15</v>
      </c>
      <c r="E456" s="46" t="s">
        <v>1457</v>
      </c>
      <c r="F456" s="47">
        <v>75849312</v>
      </c>
      <c r="G456" s="48">
        <v>43119</v>
      </c>
      <c r="H456" s="48">
        <v>43460</v>
      </c>
      <c r="I456" s="36" t="s">
        <v>1531</v>
      </c>
    </row>
    <row r="457" spans="1:9" ht="67.5" x14ac:dyDescent="0.2">
      <c r="A457" s="44" t="s">
        <v>470</v>
      </c>
      <c r="B457" s="34" t="s">
        <v>983</v>
      </c>
      <c r="C457" s="45" t="s">
        <v>14</v>
      </c>
      <c r="D457" s="35" t="s">
        <v>15</v>
      </c>
      <c r="E457" s="46" t="s">
        <v>1458</v>
      </c>
      <c r="F457" s="47">
        <v>103824000</v>
      </c>
      <c r="G457" s="48">
        <v>43119</v>
      </c>
      <c r="H457" s="48">
        <v>43460</v>
      </c>
      <c r="I457" s="36" t="s">
        <v>1531</v>
      </c>
    </row>
    <row r="458" spans="1:9" ht="56.25" x14ac:dyDescent="0.2">
      <c r="A458" s="44" t="s">
        <v>471</v>
      </c>
      <c r="B458" s="34" t="s">
        <v>984</v>
      </c>
      <c r="C458" s="45" t="s">
        <v>14</v>
      </c>
      <c r="D458" s="35" t="s">
        <v>15</v>
      </c>
      <c r="E458" s="46" t="s">
        <v>1459</v>
      </c>
      <c r="F458" s="47">
        <v>83175120</v>
      </c>
      <c r="G458" s="48">
        <v>43119</v>
      </c>
      <c r="H458" s="48">
        <v>43460</v>
      </c>
      <c r="I458" s="36" t="s">
        <v>1533</v>
      </c>
    </row>
    <row r="459" spans="1:9" ht="67.5" x14ac:dyDescent="0.2">
      <c r="A459" s="44" t="s">
        <v>472</v>
      </c>
      <c r="B459" s="34" t="s">
        <v>985</v>
      </c>
      <c r="C459" s="45" t="s">
        <v>14</v>
      </c>
      <c r="D459" s="35" t="s">
        <v>15</v>
      </c>
      <c r="E459" s="46" t="s">
        <v>1460</v>
      </c>
      <c r="F459" s="47">
        <v>77233496</v>
      </c>
      <c r="G459" s="48">
        <v>43119</v>
      </c>
      <c r="H459" s="48">
        <v>43460</v>
      </c>
      <c r="I459" s="36" t="s">
        <v>1531</v>
      </c>
    </row>
    <row r="460" spans="1:9" ht="67.5" x14ac:dyDescent="0.2">
      <c r="A460" s="44" t="s">
        <v>473</v>
      </c>
      <c r="B460" s="34" t="s">
        <v>986</v>
      </c>
      <c r="C460" s="45" t="s">
        <v>14</v>
      </c>
      <c r="D460" s="35" t="s">
        <v>15</v>
      </c>
      <c r="E460" s="46" t="s">
        <v>1461</v>
      </c>
      <c r="F460" s="47">
        <v>34383988</v>
      </c>
      <c r="G460" s="48">
        <v>43119</v>
      </c>
      <c r="H460" s="48">
        <v>43460</v>
      </c>
      <c r="I460" s="36" t="s">
        <v>1530</v>
      </c>
    </row>
    <row r="461" spans="1:9" ht="90" x14ac:dyDescent="0.2">
      <c r="A461" s="44" t="s">
        <v>474</v>
      </c>
      <c r="B461" s="34" t="s">
        <v>987</v>
      </c>
      <c r="C461" s="45" t="s">
        <v>14</v>
      </c>
      <c r="D461" s="35" t="s">
        <v>15</v>
      </c>
      <c r="E461" s="46" t="s">
        <v>1462</v>
      </c>
      <c r="F461" s="47">
        <f>57124670+24482002</f>
        <v>81606672</v>
      </c>
      <c r="G461" s="48">
        <v>43119</v>
      </c>
      <c r="H461" s="48">
        <v>43460</v>
      </c>
      <c r="I461" s="36" t="s">
        <v>1541</v>
      </c>
    </row>
    <row r="462" spans="1:9" ht="90" x14ac:dyDescent="0.2">
      <c r="A462" s="44" t="s">
        <v>475</v>
      </c>
      <c r="B462" s="34" t="s">
        <v>988</v>
      </c>
      <c r="C462" s="45" t="s">
        <v>14</v>
      </c>
      <c r="D462" s="35" t="s">
        <v>15</v>
      </c>
      <c r="E462" s="46" t="s">
        <v>1463</v>
      </c>
      <c r="F462" s="47">
        <v>85459278</v>
      </c>
      <c r="G462" s="48">
        <v>43119</v>
      </c>
      <c r="H462" s="48">
        <v>43460</v>
      </c>
      <c r="I462" s="36" t="s">
        <v>1532</v>
      </c>
    </row>
    <row r="463" spans="1:9" ht="78.75" x14ac:dyDescent="0.2">
      <c r="A463" s="44" t="s">
        <v>476</v>
      </c>
      <c r="B463" s="34" t="s">
        <v>989</v>
      </c>
      <c r="C463" s="45" t="s">
        <v>14</v>
      </c>
      <c r="D463" s="35" t="s">
        <v>15</v>
      </c>
      <c r="E463" s="46" t="s">
        <v>1464</v>
      </c>
      <c r="F463" s="47">
        <v>72799976</v>
      </c>
      <c r="G463" s="48">
        <v>43119</v>
      </c>
      <c r="H463" s="48">
        <v>43460</v>
      </c>
      <c r="I463" s="36" t="s">
        <v>1543</v>
      </c>
    </row>
    <row r="464" spans="1:9" ht="90" x14ac:dyDescent="0.2">
      <c r="A464" s="44" t="s">
        <v>477</v>
      </c>
      <c r="B464" s="34" t="s">
        <v>990</v>
      </c>
      <c r="C464" s="45" t="s">
        <v>14</v>
      </c>
      <c r="D464" s="35" t="s">
        <v>15</v>
      </c>
      <c r="E464" s="46" t="s">
        <v>1465</v>
      </c>
      <c r="F464" s="47">
        <v>80751988</v>
      </c>
      <c r="G464" s="48">
        <v>43119</v>
      </c>
      <c r="H464" s="48">
        <v>43460</v>
      </c>
      <c r="I464" s="36" t="s">
        <v>1531</v>
      </c>
    </row>
    <row r="465" spans="1:9" ht="45" x14ac:dyDescent="0.2">
      <c r="A465" s="44" t="s">
        <v>478</v>
      </c>
      <c r="B465" s="34" t="s">
        <v>991</v>
      </c>
      <c r="C465" s="45" t="s">
        <v>14</v>
      </c>
      <c r="D465" s="35" t="s">
        <v>15</v>
      </c>
      <c r="E465" s="46" t="s">
        <v>1466</v>
      </c>
      <c r="F465" s="47">
        <v>69556428</v>
      </c>
      <c r="G465" s="48">
        <v>43119</v>
      </c>
      <c r="H465" s="48">
        <v>43460</v>
      </c>
      <c r="I465" s="36" t="s">
        <v>1524</v>
      </c>
    </row>
    <row r="466" spans="1:9" ht="78.75" x14ac:dyDescent="0.2">
      <c r="A466" s="44" t="s">
        <v>479</v>
      </c>
      <c r="B466" s="34" t="s">
        <v>992</v>
      </c>
      <c r="C466" s="45" t="s">
        <v>14</v>
      </c>
      <c r="D466" s="35" t="s">
        <v>15</v>
      </c>
      <c r="E466" s="46" t="s">
        <v>1467</v>
      </c>
      <c r="F466" s="47">
        <v>103374096</v>
      </c>
      <c r="G466" s="48">
        <v>43122</v>
      </c>
      <c r="H466" s="48">
        <v>43460</v>
      </c>
      <c r="I466" s="36" t="s">
        <v>1531</v>
      </c>
    </row>
    <row r="467" spans="1:9" ht="67.5" x14ac:dyDescent="0.2">
      <c r="A467" s="44" t="s">
        <v>480</v>
      </c>
      <c r="B467" s="34" t="s">
        <v>993</v>
      </c>
      <c r="C467" s="45" t="s">
        <v>14</v>
      </c>
      <c r="D467" s="35" t="s">
        <v>15</v>
      </c>
      <c r="E467" s="46" t="s">
        <v>1468</v>
      </c>
      <c r="F467" s="47">
        <v>96902400</v>
      </c>
      <c r="G467" s="48">
        <v>43122</v>
      </c>
      <c r="H467" s="48">
        <v>43460</v>
      </c>
      <c r="I467" s="36" t="s">
        <v>18</v>
      </c>
    </row>
    <row r="468" spans="1:9" ht="56.25" x14ac:dyDescent="0.2">
      <c r="A468" s="44" t="s">
        <v>481</v>
      </c>
      <c r="B468" s="34" t="s">
        <v>994</v>
      </c>
      <c r="C468" s="45" t="s">
        <v>14</v>
      </c>
      <c r="D468" s="35" t="s">
        <v>15</v>
      </c>
      <c r="E468" s="46" t="s">
        <v>1469</v>
      </c>
      <c r="F468" s="47">
        <v>96148150</v>
      </c>
      <c r="G468" s="48">
        <v>43122</v>
      </c>
      <c r="H468" s="48">
        <v>43460</v>
      </c>
      <c r="I468" s="36" t="s">
        <v>1532</v>
      </c>
    </row>
    <row r="469" spans="1:9" ht="67.5" x14ac:dyDescent="0.2">
      <c r="A469" s="44" t="s">
        <v>482</v>
      </c>
      <c r="B469" s="34" t="s">
        <v>995</v>
      </c>
      <c r="C469" s="45" t="s">
        <v>14</v>
      </c>
      <c r="D469" s="35" t="s">
        <v>15</v>
      </c>
      <c r="E469" s="46" t="s">
        <v>1470</v>
      </c>
      <c r="F469" s="47">
        <v>123722158</v>
      </c>
      <c r="G469" s="48">
        <v>43122</v>
      </c>
      <c r="H469" s="48">
        <v>43460</v>
      </c>
      <c r="I469" s="36" t="s">
        <v>1527</v>
      </c>
    </row>
    <row r="470" spans="1:9" ht="90" x14ac:dyDescent="0.2">
      <c r="A470" s="44" t="s">
        <v>483</v>
      </c>
      <c r="B470" s="34" t="s">
        <v>996</v>
      </c>
      <c r="C470" s="45" t="s">
        <v>14</v>
      </c>
      <c r="D470" s="35" t="s">
        <v>15</v>
      </c>
      <c r="E470" s="46" t="s">
        <v>1471</v>
      </c>
      <c r="F470" s="47">
        <v>86991172</v>
      </c>
      <c r="G470" s="48">
        <v>43122</v>
      </c>
      <c r="H470" s="48">
        <v>43460</v>
      </c>
      <c r="I470" s="36" t="s">
        <v>1531</v>
      </c>
    </row>
    <row r="471" spans="1:9" ht="67.5" x14ac:dyDescent="0.2">
      <c r="A471" s="44" t="s">
        <v>484</v>
      </c>
      <c r="B471" s="34" t="s">
        <v>997</v>
      </c>
      <c r="C471" s="45" t="s">
        <v>14</v>
      </c>
      <c r="D471" s="35" t="s">
        <v>15</v>
      </c>
      <c r="E471" s="46" t="s">
        <v>1472</v>
      </c>
      <c r="F471" s="47">
        <v>39550113</v>
      </c>
      <c r="G471" s="48">
        <v>43122</v>
      </c>
      <c r="H471" s="48">
        <v>43460</v>
      </c>
      <c r="I471" s="36" t="s">
        <v>1537</v>
      </c>
    </row>
    <row r="472" spans="1:9" ht="67.5" x14ac:dyDescent="0.2">
      <c r="A472" s="44" t="s">
        <v>485</v>
      </c>
      <c r="B472" s="34" t="s">
        <v>998</v>
      </c>
      <c r="C472" s="45" t="s">
        <v>14</v>
      </c>
      <c r="D472" s="35" t="s">
        <v>15</v>
      </c>
      <c r="E472" s="46" t="s">
        <v>1473</v>
      </c>
      <c r="F472" s="47">
        <v>159432020</v>
      </c>
      <c r="G472" s="48">
        <v>43122</v>
      </c>
      <c r="H472" s="48">
        <v>43460</v>
      </c>
      <c r="I472" s="36" t="s">
        <v>1527</v>
      </c>
    </row>
    <row r="473" spans="1:9" ht="67.5" x14ac:dyDescent="0.2">
      <c r="A473" s="44" t="s">
        <v>486</v>
      </c>
      <c r="B473" s="34" t="s">
        <v>999</v>
      </c>
      <c r="C473" s="45" t="s">
        <v>14</v>
      </c>
      <c r="D473" s="35" t="s">
        <v>15</v>
      </c>
      <c r="E473" s="46" t="s">
        <v>1474</v>
      </c>
      <c r="F473" s="47">
        <v>33500000</v>
      </c>
      <c r="G473" s="48">
        <v>43122</v>
      </c>
      <c r="H473" s="48">
        <v>43460</v>
      </c>
      <c r="I473" s="36" t="s">
        <v>1531</v>
      </c>
    </row>
    <row r="474" spans="1:9" ht="56.25" x14ac:dyDescent="0.2">
      <c r="A474" s="44" t="s">
        <v>487</v>
      </c>
      <c r="B474" s="34" t="s">
        <v>1000</v>
      </c>
      <c r="C474" s="45" t="s">
        <v>14</v>
      </c>
      <c r="D474" s="35" t="s">
        <v>15</v>
      </c>
      <c r="E474" s="46" t="s">
        <v>1475</v>
      </c>
      <c r="F474" s="47">
        <v>22965074</v>
      </c>
      <c r="G474" s="48">
        <v>43122</v>
      </c>
      <c r="H474" s="48">
        <v>43441</v>
      </c>
      <c r="I474" s="36" t="s">
        <v>1544</v>
      </c>
    </row>
    <row r="475" spans="1:9" ht="67.5" x14ac:dyDescent="0.2">
      <c r="A475" s="44" t="s">
        <v>488</v>
      </c>
      <c r="B475" s="34" t="s">
        <v>1001</v>
      </c>
      <c r="C475" s="45" t="s">
        <v>14</v>
      </c>
      <c r="D475" s="35" t="s">
        <v>15</v>
      </c>
      <c r="E475" s="46" t="s">
        <v>1476</v>
      </c>
      <c r="F475" s="47">
        <v>17935885</v>
      </c>
      <c r="G475" s="48">
        <v>43122</v>
      </c>
      <c r="H475" s="48">
        <v>43460</v>
      </c>
      <c r="I475" s="36" t="s">
        <v>1528</v>
      </c>
    </row>
    <row r="476" spans="1:9" ht="112.5" x14ac:dyDescent="0.2">
      <c r="A476" s="44" t="s">
        <v>489</v>
      </c>
      <c r="B476" s="34" t="s">
        <v>1002</v>
      </c>
      <c r="C476" s="45" t="s">
        <v>14</v>
      </c>
      <c r="D476" s="35" t="s">
        <v>15</v>
      </c>
      <c r="E476" s="46" t="s">
        <v>1477</v>
      </c>
      <c r="F476" s="47">
        <v>128444380</v>
      </c>
      <c r="G476" s="48">
        <v>43122</v>
      </c>
      <c r="H476" s="48">
        <v>43460</v>
      </c>
      <c r="I476" s="36" t="s">
        <v>1530</v>
      </c>
    </row>
    <row r="477" spans="1:9" ht="101.25" x14ac:dyDescent="0.2">
      <c r="A477" s="44" t="s">
        <v>490</v>
      </c>
      <c r="B477" s="34" t="s">
        <v>1003</v>
      </c>
      <c r="C477" s="45" t="s">
        <v>14</v>
      </c>
      <c r="D477" s="35" t="s">
        <v>15</v>
      </c>
      <c r="E477" s="46" t="s">
        <v>1478</v>
      </c>
      <c r="F477" s="47">
        <v>98204600</v>
      </c>
      <c r="G477" s="48">
        <v>43122</v>
      </c>
      <c r="H477" s="48">
        <v>43460</v>
      </c>
      <c r="I477" s="36" t="s">
        <v>1530</v>
      </c>
    </row>
    <row r="478" spans="1:9" ht="112.5" x14ac:dyDescent="0.2">
      <c r="A478" s="44" t="s">
        <v>491</v>
      </c>
      <c r="B478" s="34" t="s">
        <v>1004</v>
      </c>
      <c r="C478" s="45" t="s">
        <v>14</v>
      </c>
      <c r="D478" s="35" t="s">
        <v>15</v>
      </c>
      <c r="E478" s="46" t="s">
        <v>1479</v>
      </c>
      <c r="F478" s="47">
        <v>165982925</v>
      </c>
      <c r="G478" s="48">
        <v>43123</v>
      </c>
      <c r="H478" s="48">
        <v>43460</v>
      </c>
      <c r="I478" s="36" t="s">
        <v>1530</v>
      </c>
    </row>
    <row r="479" spans="1:9" ht="67.5" x14ac:dyDescent="0.2">
      <c r="A479" s="44" t="s">
        <v>492</v>
      </c>
      <c r="B479" s="34" t="s">
        <v>1005</v>
      </c>
      <c r="C479" s="45" t="s">
        <v>14</v>
      </c>
      <c r="D479" s="35" t="s">
        <v>15</v>
      </c>
      <c r="E479" s="46" t="s">
        <v>1480</v>
      </c>
      <c r="F479" s="47">
        <v>40699990</v>
      </c>
      <c r="G479" s="48">
        <v>43123</v>
      </c>
      <c r="H479" s="48">
        <v>43456</v>
      </c>
      <c r="I479" s="36" t="s">
        <v>1544</v>
      </c>
    </row>
    <row r="480" spans="1:9" ht="112.5" x14ac:dyDescent="0.2">
      <c r="A480" s="44" t="s">
        <v>493</v>
      </c>
      <c r="B480" s="34" t="s">
        <v>1006</v>
      </c>
      <c r="C480" s="45" t="s">
        <v>14</v>
      </c>
      <c r="D480" s="35" t="s">
        <v>15</v>
      </c>
      <c r="E480" s="46" t="s">
        <v>1481</v>
      </c>
      <c r="F480" s="47">
        <v>61196795</v>
      </c>
      <c r="G480" s="48">
        <v>43123</v>
      </c>
      <c r="H480" s="48">
        <v>43460</v>
      </c>
      <c r="I480" s="36" t="s">
        <v>1528</v>
      </c>
    </row>
    <row r="481" spans="1:9" ht="101.25" x14ac:dyDescent="0.2">
      <c r="A481" s="44" t="s">
        <v>494</v>
      </c>
      <c r="B481" s="34" t="s">
        <v>1007</v>
      </c>
      <c r="C481" s="45" t="s">
        <v>14</v>
      </c>
      <c r="D481" s="35" t="s">
        <v>15</v>
      </c>
      <c r="E481" s="46" t="s">
        <v>1482</v>
      </c>
      <c r="F481" s="47">
        <v>165336475</v>
      </c>
      <c r="G481" s="48">
        <v>43123</v>
      </c>
      <c r="H481" s="48">
        <v>43460</v>
      </c>
      <c r="I481" s="36" t="s">
        <v>1528</v>
      </c>
    </row>
    <row r="482" spans="1:9" ht="78.75" x14ac:dyDescent="0.2">
      <c r="A482" s="44" t="s">
        <v>495</v>
      </c>
      <c r="B482" s="34" t="s">
        <v>1008</v>
      </c>
      <c r="C482" s="45" t="s">
        <v>14</v>
      </c>
      <c r="D482" s="35" t="s">
        <v>15</v>
      </c>
      <c r="E482" s="46" t="s">
        <v>1483</v>
      </c>
      <c r="F482" s="47">
        <v>136306543</v>
      </c>
      <c r="G482" s="48">
        <v>43123</v>
      </c>
      <c r="H482" s="48">
        <v>43394</v>
      </c>
      <c r="I482" s="36" t="s">
        <v>1544</v>
      </c>
    </row>
    <row r="483" spans="1:9" ht="90" x14ac:dyDescent="0.2">
      <c r="A483" s="44" t="s">
        <v>496</v>
      </c>
      <c r="B483" s="34" t="s">
        <v>1009</v>
      </c>
      <c r="C483" s="45" t="s">
        <v>14</v>
      </c>
      <c r="D483" s="35" t="s">
        <v>15</v>
      </c>
      <c r="E483" s="46" t="s">
        <v>1484</v>
      </c>
      <c r="F483" s="47">
        <v>100500000</v>
      </c>
      <c r="G483" s="48">
        <v>43123</v>
      </c>
      <c r="H483" s="48">
        <v>43460</v>
      </c>
      <c r="I483" s="36" t="s">
        <v>1537</v>
      </c>
    </row>
    <row r="484" spans="1:9" ht="101.25" x14ac:dyDescent="0.2">
      <c r="A484" s="44" t="s">
        <v>497</v>
      </c>
      <c r="B484" s="34" t="s">
        <v>1010</v>
      </c>
      <c r="C484" s="45" t="s">
        <v>14</v>
      </c>
      <c r="D484" s="35" t="s">
        <v>15</v>
      </c>
      <c r="E484" s="46" t="s">
        <v>1485</v>
      </c>
      <c r="F484" s="47">
        <v>93627000</v>
      </c>
      <c r="G484" s="48">
        <v>43123</v>
      </c>
      <c r="H484" s="48">
        <v>43303</v>
      </c>
      <c r="I484" s="36" t="s">
        <v>1544</v>
      </c>
    </row>
    <row r="485" spans="1:9" ht="90" x14ac:dyDescent="0.2">
      <c r="A485" s="44" t="s">
        <v>498</v>
      </c>
      <c r="B485" s="34" t="s">
        <v>1011</v>
      </c>
      <c r="C485" s="45" t="s">
        <v>14</v>
      </c>
      <c r="D485" s="35" t="s">
        <v>15</v>
      </c>
      <c r="E485" s="46" t="s">
        <v>1486</v>
      </c>
      <c r="F485" s="47">
        <v>58910755</v>
      </c>
      <c r="G485" s="48">
        <v>43123</v>
      </c>
      <c r="H485" s="48">
        <v>43460</v>
      </c>
      <c r="I485" s="36" t="s">
        <v>1528</v>
      </c>
    </row>
    <row r="486" spans="1:9" ht="33.75" x14ac:dyDescent="0.2">
      <c r="A486" s="44" t="s">
        <v>499</v>
      </c>
      <c r="B486" s="34" t="s">
        <v>1012</v>
      </c>
      <c r="C486" s="45" t="s">
        <v>14</v>
      </c>
      <c r="D486" s="35" t="s">
        <v>15</v>
      </c>
      <c r="E486" s="46" t="s">
        <v>1487</v>
      </c>
      <c r="F486" s="47">
        <v>39641655</v>
      </c>
      <c r="G486" s="48">
        <v>43123</v>
      </c>
      <c r="H486" s="48">
        <v>43460</v>
      </c>
      <c r="I486" s="36" t="s">
        <v>1523</v>
      </c>
    </row>
    <row r="487" spans="1:9" ht="78.75" x14ac:dyDescent="0.2">
      <c r="A487" s="44" t="s">
        <v>500</v>
      </c>
      <c r="B487" s="34" t="s">
        <v>1013</v>
      </c>
      <c r="C487" s="45" t="s">
        <v>14</v>
      </c>
      <c r="D487" s="35" t="s">
        <v>15</v>
      </c>
      <c r="E487" s="46" t="s">
        <v>1488</v>
      </c>
      <c r="F487" s="47">
        <v>35596800</v>
      </c>
      <c r="G487" s="48">
        <v>43123</v>
      </c>
      <c r="H487" s="48">
        <v>43303</v>
      </c>
      <c r="I487" s="36" t="s">
        <v>1534</v>
      </c>
    </row>
    <row r="488" spans="1:9" ht="67.5" x14ac:dyDescent="0.2">
      <c r="A488" s="44" t="s">
        <v>501</v>
      </c>
      <c r="B488" s="34" t="s">
        <v>1014</v>
      </c>
      <c r="C488" s="45" t="s">
        <v>14</v>
      </c>
      <c r="D488" s="35" t="s">
        <v>15</v>
      </c>
      <c r="E488" s="46" t="s">
        <v>1489</v>
      </c>
      <c r="F488" s="47">
        <f>52200000+3466644</f>
        <v>55666644</v>
      </c>
      <c r="G488" s="48">
        <v>43123</v>
      </c>
      <c r="H488" s="48">
        <v>43460</v>
      </c>
      <c r="I488" s="36" t="s">
        <v>1543</v>
      </c>
    </row>
    <row r="489" spans="1:9" ht="67.5" x14ac:dyDescent="0.2">
      <c r="A489" s="44" t="s">
        <v>502</v>
      </c>
      <c r="B489" s="34" t="s">
        <v>1015</v>
      </c>
      <c r="C489" s="45" t="s">
        <v>14</v>
      </c>
      <c r="D489" s="35" t="s">
        <v>15</v>
      </c>
      <c r="E489" s="46" t="s">
        <v>1490</v>
      </c>
      <c r="F489" s="47">
        <v>110999989</v>
      </c>
      <c r="G489" s="48">
        <v>43124</v>
      </c>
      <c r="H489" s="48">
        <v>43460</v>
      </c>
      <c r="I489" s="36" t="s">
        <v>1527</v>
      </c>
    </row>
    <row r="490" spans="1:9" ht="78.75" x14ac:dyDescent="0.2">
      <c r="A490" s="44" t="s">
        <v>503</v>
      </c>
      <c r="B490" s="34" t="s">
        <v>1016</v>
      </c>
      <c r="C490" s="45" t="s">
        <v>14</v>
      </c>
      <c r="D490" s="35" t="s">
        <v>15</v>
      </c>
      <c r="E490" s="46" t="s">
        <v>1491</v>
      </c>
      <c r="F490" s="47">
        <v>165611989</v>
      </c>
      <c r="G490" s="48">
        <v>43124</v>
      </c>
      <c r="H490" s="48">
        <v>43460</v>
      </c>
      <c r="I490" s="36" t="s">
        <v>1527</v>
      </c>
    </row>
    <row r="491" spans="1:9" ht="56.25" x14ac:dyDescent="0.2">
      <c r="A491" s="44" t="s">
        <v>504</v>
      </c>
      <c r="B491" s="34" t="s">
        <v>1017</v>
      </c>
      <c r="C491" s="45" t="s">
        <v>14</v>
      </c>
      <c r="D491" s="35" t="s">
        <v>15</v>
      </c>
      <c r="E491" s="46" t="s">
        <v>1492</v>
      </c>
      <c r="F491" s="47">
        <v>58413331</v>
      </c>
      <c r="G491" s="48">
        <v>43124</v>
      </c>
      <c r="H491" s="48">
        <v>43465</v>
      </c>
      <c r="I491" s="36" t="s">
        <v>18</v>
      </c>
    </row>
    <row r="492" spans="1:9" ht="112.5" x14ac:dyDescent="0.2">
      <c r="A492" s="44" t="s">
        <v>505</v>
      </c>
      <c r="B492" s="34" t="s">
        <v>1018</v>
      </c>
      <c r="C492" s="45" t="s">
        <v>14</v>
      </c>
      <c r="D492" s="35" t="s">
        <v>15</v>
      </c>
      <c r="E492" s="46" t="s">
        <v>1493</v>
      </c>
      <c r="F492" s="47">
        <v>75853828</v>
      </c>
      <c r="G492" s="48">
        <v>43124</v>
      </c>
      <c r="H492" s="48">
        <v>43460</v>
      </c>
      <c r="I492" s="36" t="s">
        <v>1531</v>
      </c>
    </row>
    <row r="493" spans="1:9" ht="67.5" x14ac:dyDescent="0.2">
      <c r="A493" s="44" t="s">
        <v>506</v>
      </c>
      <c r="B493" s="34" t="s">
        <v>1019</v>
      </c>
      <c r="C493" s="45" t="s">
        <v>14</v>
      </c>
      <c r="D493" s="35" t="s">
        <v>15</v>
      </c>
      <c r="E493" s="46" t="s">
        <v>1494</v>
      </c>
      <c r="F493" s="47">
        <v>99900000</v>
      </c>
      <c r="G493" s="48">
        <v>43124</v>
      </c>
      <c r="H493" s="48">
        <v>43460</v>
      </c>
      <c r="I493" s="36" t="s">
        <v>1527</v>
      </c>
    </row>
    <row r="494" spans="1:9" ht="78.75" x14ac:dyDescent="0.2">
      <c r="A494" s="44" t="s">
        <v>507</v>
      </c>
      <c r="B494" s="34" t="s">
        <v>1020</v>
      </c>
      <c r="C494" s="45" t="s">
        <v>14</v>
      </c>
      <c r="D494" s="35" t="s">
        <v>15</v>
      </c>
      <c r="E494" s="46" t="s">
        <v>1495</v>
      </c>
      <c r="F494" s="47">
        <v>37245564</v>
      </c>
      <c r="G494" s="48">
        <v>43125</v>
      </c>
      <c r="H494" s="48">
        <v>43455</v>
      </c>
      <c r="I494" s="36" t="s">
        <v>1525</v>
      </c>
    </row>
    <row r="495" spans="1:9" ht="67.5" x14ac:dyDescent="0.2">
      <c r="A495" s="44" t="s">
        <v>508</v>
      </c>
      <c r="B495" s="34" t="s">
        <v>1021</v>
      </c>
      <c r="C495" s="45" t="s">
        <v>14</v>
      </c>
      <c r="D495" s="35" t="s">
        <v>15</v>
      </c>
      <c r="E495" s="46" t="s">
        <v>1191</v>
      </c>
      <c r="F495" s="47">
        <v>38850111</v>
      </c>
      <c r="G495" s="48">
        <v>43125</v>
      </c>
      <c r="H495" s="48">
        <v>43460</v>
      </c>
      <c r="I495" s="36" t="s">
        <v>1537</v>
      </c>
    </row>
    <row r="496" spans="1:9" ht="78.75" x14ac:dyDescent="0.2">
      <c r="A496" s="44" t="s">
        <v>509</v>
      </c>
      <c r="B496" s="34" t="s">
        <v>1022</v>
      </c>
      <c r="C496" s="45" t="s">
        <v>14</v>
      </c>
      <c r="D496" s="35" t="s">
        <v>15</v>
      </c>
      <c r="E496" s="46" t="s">
        <v>1186</v>
      </c>
      <c r="F496" s="47">
        <v>85747500</v>
      </c>
      <c r="G496" s="48">
        <v>43125</v>
      </c>
      <c r="H496" s="48">
        <v>43460</v>
      </c>
      <c r="I496" s="36" t="s">
        <v>1537</v>
      </c>
    </row>
    <row r="497" spans="1:9" ht="67.5" x14ac:dyDescent="0.2">
      <c r="A497" s="44" t="s">
        <v>510</v>
      </c>
      <c r="B497" s="34" t="s">
        <v>1023</v>
      </c>
      <c r="C497" s="45" t="s">
        <v>14</v>
      </c>
      <c r="D497" s="35" t="s">
        <v>15</v>
      </c>
      <c r="E497" s="46" t="s">
        <v>1496</v>
      </c>
      <c r="F497" s="47">
        <v>81292730</v>
      </c>
      <c r="G497" s="48">
        <v>43125</v>
      </c>
      <c r="H497" s="48">
        <v>43458</v>
      </c>
      <c r="I497" s="36" t="s">
        <v>1531</v>
      </c>
    </row>
    <row r="498" spans="1:9" ht="78.75" x14ac:dyDescent="0.2">
      <c r="A498" s="44" t="s">
        <v>511</v>
      </c>
      <c r="B498" s="34" t="s">
        <v>1024</v>
      </c>
      <c r="C498" s="45" t="s">
        <v>14</v>
      </c>
      <c r="D498" s="35" t="s">
        <v>15</v>
      </c>
      <c r="E498" s="46" t="s">
        <v>1497</v>
      </c>
      <c r="F498" s="47">
        <v>101475000</v>
      </c>
      <c r="G498" s="48">
        <v>43125</v>
      </c>
      <c r="H498" s="48">
        <v>43458</v>
      </c>
      <c r="I498" s="36" t="s">
        <v>1531</v>
      </c>
    </row>
    <row r="499" spans="1:9" ht="56.25" x14ac:dyDescent="0.2">
      <c r="A499" s="44" t="s">
        <v>512</v>
      </c>
      <c r="B499" s="34" t="s">
        <v>1025</v>
      </c>
      <c r="C499" s="45" t="s">
        <v>14</v>
      </c>
      <c r="D499" s="35" t="s">
        <v>15</v>
      </c>
      <c r="E499" s="46" t="s">
        <v>1498</v>
      </c>
      <c r="F499" s="47">
        <v>60238980</v>
      </c>
      <c r="G499" s="48">
        <v>43125</v>
      </c>
      <c r="H499" s="48">
        <v>43458</v>
      </c>
      <c r="I499" s="36" t="s">
        <v>1531</v>
      </c>
    </row>
    <row r="500" spans="1:9" ht="67.5" x14ac:dyDescent="0.2">
      <c r="A500" s="44" t="s">
        <v>513</v>
      </c>
      <c r="B500" s="34" t="s">
        <v>1026</v>
      </c>
      <c r="C500" s="45" t="s">
        <v>14</v>
      </c>
      <c r="D500" s="35" t="s">
        <v>15</v>
      </c>
      <c r="E500" s="46" t="s">
        <v>1499</v>
      </c>
      <c r="F500" s="47">
        <v>36204990</v>
      </c>
      <c r="G500" s="48">
        <v>43125</v>
      </c>
      <c r="H500" s="48">
        <v>43458</v>
      </c>
      <c r="I500" s="36" t="s">
        <v>1531</v>
      </c>
    </row>
    <row r="501" spans="1:9" ht="67.5" x14ac:dyDescent="0.2">
      <c r="A501" s="44" t="s">
        <v>514</v>
      </c>
      <c r="B501" s="34" t="s">
        <v>1027</v>
      </c>
      <c r="C501" s="45" t="s">
        <v>14</v>
      </c>
      <c r="D501" s="35" t="s">
        <v>15</v>
      </c>
      <c r="E501" s="46" t="s">
        <v>1500</v>
      </c>
      <c r="F501" s="47">
        <v>44908001</v>
      </c>
      <c r="G501" s="48">
        <v>43125</v>
      </c>
      <c r="H501" s="48">
        <v>43455</v>
      </c>
      <c r="I501" s="36" t="s">
        <v>1544</v>
      </c>
    </row>
    <row r="502" spans="1:9" ht="90" x14ac:dyDescent="0.2">
      <c r="A502" s="44" t="s">
        <v>515</v>
      </c>
      <c r="B502" s="34" t="s">
        <v>1028</v>
      </c>
      <c r="C502" s="45" t="s">
        <v>14</v>
      </c>
      <c r="D502" s="35" t="s">
        <v>15</v>
      </c>
      <c r="E502" s="46" t="s">
        <v>1501</v>
      </c>
      <c r="F502" s="47">
        <v>133312121</v>
      </c>
      <c r="G502" s="48">
        <v>43125</v>
      </c>
      <c r="H502" s="48">
        <v>43460</v>
      </c>
      <c r="I502" s="36" t="s">
        <v>1537</v>
      </c>
    </row>
    <row r="503" spans="1:9" ht="90" x14ac:dyDescent="0.2">
      <c r="A503" s="44" t="s">
        <v>516</v>
      </c>
      <c r="B503" s="34" t="s">
        <v>1029</v>
      </c>
      <c r="C503" s="45" t="s">
        <v>14</v>
      </c>
      <c r="D503" s="35" t="s">
        <v>15</v>
      </c>
      <c r="E503" s="46" t="s">
        <v>1502</v>
      </c>
      <c r="F503" s="47">
        <v>85919150</v>
      </c>
      <c r="G503" s="48">
        <v>43125</v>
      </c>
      <c r="H503" s="48">
        <v>43453</v>
      </c>
      <c r="I503" s="36" t="s">
        <v>1523</v>
      </c>
    </row>
    <row r="504" spans="1:9" ht="67.5" x14ac:dyDescent="0.2">
      <c r="A504" s="44" t="s">
        <v>517</v>
      </c>
      <c r="B504" s="34" t="s">
        <v>1030</v>
      </c>
      <c r="C504" s="45" t="s">
        <v>14</v>
      </c>
      <c r="D504" s="35" t="s">
        <v>15</v>
      </c>
      <c r="E504" s="46" t="s">
        <v>1503</v>
      </c>
      <c r="F504" s="47">
        <v>109300600</v>
      </c>
      <c r="G504" s="48">
        <v>43125</v>
      </c>
      <c r="H504" s="48">
        <v>43457</v>
      </c>
      <c r="I504" s="36" t="s">
        <v>1524</v>
      </c>
    </row>
    <row r="505" spans="1:9" ht="56.25" x14ac:dyDescent="0.2">
      <c r="A505" s="44" t="s">
        <v>518</v>
      </c>
      <c r="B505" s="34" t="s">
        <v>1031</v>
      </c>
      <c r="C505" s="45" t="s">
        <v>14</v>
      </c>
      <c r="D505" s="35" t="s">
        <v>15</v>
      </c>
      <c r="E505" s="46" t="s">
        <v>1504</v>
      </c>
      <c r="F505" s="47">
        <v>58765537</v>
      </c>
      <c r="G505" s="48">
        <v>43125</v>
      </c>
      <c r="H505" s="48">
        <v>43455</v>
      </c>
      <c r="I505" s="36" t="s">
        <v>1525</v>
      </c>
    </row>
    <row r="506" spans="1:9" ht="56.25" x14ac:dyDescent="0.2">
      <c r="A506" s="44" t="s">
        <v>519</v>
      </c>
      <c r="B506" s="34" t="s">
        <v>1032</v>
      </c>
      <c r="C506" s="45" t="s">
        <v>14</v>
      </c>
      <c r="D506" s="35" t="s">
        <v>15</v>
      </c>
      <c r="E506" s="46" t="s">
        <v>1505</v>
      </c>
      <c r="F506" s="47">
        <v>136249982</v>
      </c>
      <c r="G506" s="48">
        <v>43125</v>
      </c>
      <c r="H506" s="48">
        <v>43455</v>
      </c>
      <c r="I506" s="36" t="s">
        <v>1525</v>
      </c>
    </row>
    <row r="507" spans="1:9" ht="33.75" x14ac:dyDescent="0.2">
      <c r="A507" s="44" t="s">
        <v>520</v>
      </c>
      <c r="B507" s="34" t="s">
        <v>1033</v>
      </c>
      <c r="C507" s="45" t="s">
        <v>16</v>
      </c>
      <c r="D507" s="35" t="s">
        <v>15</v>
      </c>
      <c r="E507" s="46" t="s">
        <v>1506</v>
      </c>
      <c r="F507" s="47">
        <v>490000</v>
      </c>
      <c r="G507" s="48">
        <v>43126</v>
      </c>
      <c r="H507" s="48">
        <v>43509</v>
      </c>
      <c r="I507" s="36" t="s">
        <v>18</v>
      </c>
    </row>
    <row r="508" spans="1:9" ht="123.75" x14ac:dyDescent="0.2">
      <c r="A508" s="44" t="s">
        <v>521</v>
      </c>
      <c r="B508" s="34" t="s">
        <v>1034</v>
      </c>
      <c r="C508" s="45" t="s">
        <v>1049</v>
      </c>
      <c r="D508" s="35" t="s">
        <v>15</v>
      </c>
      <c r="E508" s="46" t="s">
        <v>1507</v>
      </c>
      <c r="F508" s="47">
        <f>300000000+69999995</f>
        <v>369999995</v>
      </c>
      <c r="G508" s="48">
        <v>43126</v>
      </c>
      <c r="H508" s="48">
        <v>43460</v>
      </c>
      <c r="I508" s="36" t="s">
        <v>1543</v>
      </c>
    </row>
    <row r="509" spans="1:9" ht="45" x14ac:dyDescent="0.2">
      <c r="A509" s="44" t="s">
        <v>522</v>
      </c>
      <c r="B509" s="34" t="s">
        <v>1035</v>
      </c>
      <c r="C509" s="45" t="s">
        <v>1050</v>
      </c>
      <c r="D509" s="35" t="s">
        <v>15</v>
      </c>
      <c r="E509" s="46" t="s">
        <v>1508</v>
      </c>
      <c r="F509" s="47">
        <f>73598181+70000000</f>
        <v>143598181</v>
      </c>
      <c r="G509" s="48">
        <v>43126</v>
      </c>
      <c r="H509" s="48">
        <v>43465</v>
      </c>
      <c r="I509" s="36" t="s">
        <v>1541</v>
      </c>
    </row>
    <row r="510" spans="1:9" ht="78.75" x14ac:dyDescent="0.2">
      <c r="A510" s="44" t="s">
        <v>523</v>
      </c>
      <c r="B510" s="34" t="s">
        <v>1036</v>
      </c>
      <c r="C510" s="45" t="s">
        <v>1051</v>
      </c>
      <c r="D510" s="35" t="s">
        <v>10</v>
      </c>
      <c r="E510" s="46" t="s">
        <v>1509</v>
      </c>
      <c r="F510" s="47">
        <v>173939192</v>
      </c>
      <c r="G510" s="48">
        <v>43126</v>
      </c>
      <c r="H510" s="48">
        <v>43460</v>
      </c>
      <c r="I510" s="36" t="s">
        <v>1532</v>
      </c>
    </row>
    <row r="511" spans="1:9" ht="90" x14ac:dyDescent="0.2">
      <c r="A511" s="44" t="s">
        <v>524</v>
      </c>
      <c r="B511" s="34" t="s">
        <v>1037</v>
      </c>
      <c r="C511" s="45" t="s">
        <v>14</v>
      </c>
      <c r="D511" s="35" t="s">
        <v>15</v>
      </c>
      <c r="E511" s="46" t="s">
        <v>1510</v>
      </c>
      <c r="F511" s="47">
        <v>31500000</v>
      </c>
      <c r="G511" s="48">
        <v>43126</v>
      </c>
      <c r="H511" s="48">
        <v>43460</v>
      </c>
      <c r="I511" s="36" t="s">
        <v>1537</v>
      </c>
    </row>
    <row r="512" spans="1:9" ht="101.25" x14ac:dyDescent="0.2">
      <c r="A512" s="44" t="s">
        <v>525</v>
      </c>
      <c r="B512" s="34" t="s">
        <v>1038</v>
      </c>
      <c r="C512" s="45" t="s">
        <v>1049</v>
      </c>
      <c r="D512" s="35" t="s">
        <v>15</v>
      </c>
      <c r="E512" s="46" t="s">
        <v>1511</v>
      </c>
      <c r="F512" s="47">
        <v>84000000</v>
      </c>
      <c r="G512" s="48">
        <v>43126</v>
      </c>
      <c r="H512" s="48">
        <v>43460</v>
      </c>
      <c r="I512" s="36" t="s">
        <v>18</v>
      </c>
    </row>
    <row r="513" spans="1:9" ht="56.25" x14ac:dyDescent="0.2">
      <c r="A513" s="44" t="s">
        <v>526</v>
      </c>
      <c r="B513" s="34" t="s">
        <v>1039</v>
      </c>
      <c r="C513" s="45" t="s">
        <v>14</v>
      </c>
      <c r="D513" s="35" t="s">
        <v>15</v>
      </c>
      <c r="E513" s="46" t="s">
        <v>1512</v>
      </c>
      <c r="F513" s="47">
        <v>26749993</v>
      </c>
      <c r="G513" s="48">
        <v>43126</v>
      </c>
      <c r="H513" s="48">
        <v>43449</v>
      </c>
      <c r="I513" s="36" t="s">
        <v>1534</v>
      </c>
    </row>
    <row r="514" spans="1:9" ht="56.25" x14ac:dyDescent="0.2">
      <c r="A514" s="44" t="s">
        <v>527</v>
      </c>
      <c r="B514" s="34" t="s">
        <v>1040</v>
      </c>
      <c r="C514" s="45" t="s">
        <v>1049</v>
      </c>
      <c r="D514" s="35" t="s">
        <v>15</v>
      </c>
      <c r="E514" s="46" t="s">
        <v>1513</v>
      </c>
      <c r="F514" s="47">
        <f>60000000+7000000+50000000</f>
        <v>117000000</v>
      </c>
      <c r="G514" s="48">
        <v>43126</v>
      </c>
      <c r="H514" s="48">
        <v>43460</v>
      </c>
      <c r="I514" s="36" t="s">
        <v>1543</v>
      </c>
    </row>
    <row r="515" spans="1:9" ht="67.5" x14ac:dyDescent="0.2">
      <c r="A515" s="44" t="s">
        <v>528</v>
      </c>
      <c r="B515" s="34" t="s">
        <v>1041</v>
      </c>
      <c r="C515" s="45" t="s">
        <v>1050</v>
      </c>
      <c r="D515" s="35" t="s">
        <v>15</v>
      </c>
      <c r="E515" s="46" t="s">
        <v>1514</v>
      </c>
      <c r="F515" s="47">
        <v>8627500</v>
      </c>
      <c r="G515" s="48">
        <v>43126</v>
      </c>
      <c r="H515" s="48">
        <v>43185</v>
      </c>
      <c r="I515" s="36" t="s">
        <v>1534</v>
      </c>
    </row>
    <row r="516" spans="1:9" ht="90" x14ac:dyDescent="0.2">
      <c r="A516" s="44" t="s">
        <v>529</v>
      </c>
      <c r="B516" s="34" t="s">
        <v>1042</v>
      </c>
      <c r="C516" s="45" t="s">
        <v>1050</v>
      </c>
      <c r="D516" s="35" t="s">
        <v>15</v>
      </c>
      <c r="E516" s="46" t="s">
        <v>1471</v>
      </c>
      <c r="F516" s="47">
        <v>300000000</v>
      </c>
      <c r="G516" s="48">
        <v>43126</v>
      </c>
      <c r="H516" s="48">
        <v>43460</v>
      </c>
      <c r="I516" s="36" t="s">
        <v>1525</v>
      </c>
    </row>
    <row r="517" spans="1:9" ht="56.25" x14ac:dyDescent="0.2">
      <c r="A517" s="44" t="s">
        <v>530</v>
      </c>
      <c r="B517" s="34" t="s">
        <v>1043</v>
      </c>
      <c r="C517" s="45" t="s">
        <v>14</v>
      </c>
      <c r="D517" s="35" t="s">
        <v>15</v>
      </c>
      <c r="E517" s="46" t="s">
        <v>1515</v>
      </c>
      <c r="F517" s="47">
        <v>65414688</v>
      </c>
      <c r="G517" s="48">
        <v>43126</v>
      </c>
      <c r="H517" s="48">
        <v>43455</v>
      </c>
      <c r="I517" s="36" t="s">
        <v>1525</v>
      </c>
    </row>
    <row r="518" spans="1:9" ht="112.5" x14ac:dyDescent="0.2">
      <c r="A518" s="44" t="s">
        <v>531</v>
      </c>
      <c r="B518" s="34" t="s">
        <v>1044</v>
      </c>
      <c r="C518" s="45" t="s">
        <v>1052</v>
      </c>
      <c r="D518" s="35" t="s">
        <v>10</v>
      </c>
      <c r="E518" s="46" t="s">
        <v>1493</v>
      </c>
      <c r="F518" s="47">
        <v>0</v>
      </c>
      <c r="G518" s="48">
        <v>43126</v>
      </c>
      <c r="H518" s="48">
        <v>43460</v>
      </c>
      <c r="I518" s="36" t="s">
        <v>1525</v>
      </c>
    </row>
    <row r="519" spans="1:9" ht="112.5" x14ac:dyDescent="0.2">
      <c r="A519" s="44" t="s">
        <v>532</v>
      </c>
      <c r="B519" s="34" t="s">
        <v>1045</v>
      </c>
      <c r="C519" s="45" t="s">
        <v>1053</v>
      </c>
      <c r="D519" s="35" t="s">
        <v>10</v>
      </c>
      <c r="E519" s="46" t="s">
        <v>1516</v>
      </c>
      <c r="F519" s="47">
        <v>0</v>
      </c>
      <c r="G519" s="48">
        <v>43126</v>
      </c>
      <c r="H519" s="48">
        <v>44222</v>
      </c>
      <c r="I519" s="36" t="s">
        <v>1545</v>
      </c>
    </row>
    <row r="520" spans="1:9" ht="78.75" x14ac:dyDescent="0.2">
      <c r="A520" s="44" t="s">
        <v>533</v>
      </c>
      <c r="B520" s="34" t="s">
        <v>1046</v>
      </c>
      <c r="C520" s="45" t="s">
        <v>1054</v>
      </c>
      <c r="D520" s="35" t="s">
        <v>10</v>
      </c>
      <c r="E520" s="46" t="s">
        <v>1517</v>
      </c>
      <c r="F520" s="47">
        <v>0</v>
      </c>
      <c r="G520" s="48">
        <v>43126</v>
      </c>
      <c r="H520" s="48">
        <v>44196</v>
      </c>
      <c r="I520" s="36" t="s">
        <v>1533</v>
      </c>
    </row>
    <row r="521" spans="1:9" ht="67.5" x14ac:dyDescent="0.2">
      <c r="A521" s="44" t="s">
        <v>534</v>
      </c>
      <c r="B521" s="34" t="s">
        <v>1047</v>
      </c>
      <c r="C521" s="45" t="s">
        <v>1055</v>
      </c>
      <c r="D521" s="35" t="s">
        <v>10</v>
      </c>
      <c r="E521" s="46" t="s">
        <v>1518</v>
      </c>
      <c r="F521" s="47">
        <v>0</v>
      </c>
      <c r="G521" s="48">
        <v>43126</v>
      </c>
      <c r="H521" s="48">
        <v>43856</v>
      </c>
      <c r="I521" s="36" t="s">
        <v>1533</v>
      </c>
    </row>
    <row r="522" spans="1:9" ht="90" x14ac:dyDescent="0.2">
      <c r="A522" s="44" t="s">
        <v>535</v>
      </c>
      <c r="B522" s="34" t="s">
        <v>1048</v>
      </c>
      <c r="C522" s="45" t="s">
        <v>1056</v>
      </c>
      <c r="D522" s="35" t="s">
        <v>1057</v>
      </c>
      <c r="E522" s="46" t="s">
        <v>1519</v>
      </c>
      <c r="F522" s="47">
        <v>22280400</v>
      </c>
      <c r="G522" s="48">
        <v>43130</v>
      </c>
      <c r="H522" s="48">
        <v>43196</v>
      </c>
      <c r="I522" s="36" t="s">
        <v>1532</v>
      </c>
    </row>
    <row r="523" spans="1:9" ht="56.25" x14ac:dyDescent="0.2">
      <c r="A523" s="44" t="s">
        <v>1546</v>
      </c>
      <c r="B523" s="34" t="s">
        <v>1547</v>
      </c>
      <c r="C523" s="45" t="s">
        <v>14</v>
      </c>
      <c r="D523" s="35" t="s">
        <v>15</v>
      </c>
      <c r="E523" s="46" t="s">
        <v>1594</v>
      </c>
      <c r="F523" s="47">
        <v>99024306</v>
      </c>
      <c r="G523" s="48">
        <v>43104</v>
      </c>
      <c r="H523" s="48">
        <v>43455</v>
      </c>
      <c r="I523" s="36" t="s">
        <v>1525</v>
      </c>
    </row>
    <row r="524" spans="1:9" ht="67.5" x14ac:dyDescent="0.2">
      <c r="A524" s="44" t="s">
        <v>1548</v>
      </c>
      <c r="B524" s="34" t="s">
        <v>1549</v>
      </c>
      <c r="C524" s="45" t="s">
        <v>14</v>
      </c>
      <c r="D524" s="35" t="s">
        <v>15</v>
      </c>
      <c r="E524" s="46" t="s">
        <v>1595</v>
      </c>
      <c r="F524" s="47">
        <v>46266651</v>
      </c>
      <c r="G524" s="48">
        <v>43110</v>
      </c>
      <c r="H524" s="48">
        <v>43460</v>
      </c>
      <c r="I524" s="36" t="s">
        <v>1534</v>
      </c>
    </row>
    <row r="525" spans="1:9" ht="78.75" x14ac:dyDescent="0.2">
      <c r="A525" s="44" t="s">
        <v>1550</v>
      </c>
      <c r="B525" s="34" t="s">
        <v>1551</v>
      </c>
      <c r="C525" s="45" t="s">
        <v>14</v>
      </c>
      <c r="D525" s="35" t="s">
        <v>15</v>
      </c>
      <c r="E525" s="46" t="s">
        <v>1596</v>
      </c>
      <c r="F525" s="47">
        <v>54440385</v>
      </c>
      <c r="G525" s="48">
        <v>43111</v>
      </c>
      <c r="H525" s="48">
        <v>43312</v>
      </c>
      <c r="I525" s="36" t="s">
        <v>1525</v>
      </c>
    </row>
    <row r="526" spans="1:9" ht="78.75" x14ac:dyDescent="0.2">
      <c r="A526" s="44" t="s">
        <v>1552</v>
      </c>
      <c r="B526" s="34" t="s">
        <v>1553</v>
      </c>
      <c r="C526" s="45" t="s">
        <v>14</v>
      </c>
      <c r="D526" s="35" t="s">
        <v>15</v>
      </c>
      <c r="E526" s="46" t="s">
        <v>1596</v>
      </c>
      <c r="F526" s="47">
        <v>54440385</v>
      </c>
      <c r="G526" s="48">
        <v>43111</v>
      </c>
      <c r="H526" s="48">
        <v>43312</v>
      </c>
      <c r="I526" s="36" t="s">
        <v>1525</v>
      </c>
    </row>
    <row r="527" spans="1:9" ht="78.75" x14ac:dyDescent="0.2">
      <c r="A527" s="44" t="s">
        <v>1554</v>
      </c>
      <c r="B527" s="34" t="s">
        <v>1555</v>
      </c>
      <c r="C527" s="45" t="s">
        <v>14</v>
      </c>
      <c r="D527" s="35" t="s">
        <v>15</v>
      </c>
      <c r="E527" s="46" t="s">
        <v>1597</v>
      </c>
      <c r="F527" s="47">
        <v>45556636</v>
      </c>
      <c r="G527" s="48">
        <v>43111</v>
      </c>
      <c r="H527" s="48">
        <v>43457</v>
      </c>
      <c r="I527" s="36" t="s">
        <v>1617</v>
      </c>
    </row>
    <row r="528" spans="1:9" ht="67.5" x14ac:dyDescent="0.2">
      <c r="A528" s="44" t="s">
        <v>1556</v>
      </c>
      <c r="B528" s="34" t="s">
        <v>1557</v>
      </c>
      <c r="C528" s="45" t="s">
        <v>14</v>
      </c>
      <c r="D528" s="35" t="s">
        <v>15</v>
      </c>
      <c r="E528" s="46" t="s">
        <v>1598</v>
      </c>
      <c r="F528" s="47">
        <v>95255354</v>
      </c>
      <c r="G528" s="48">
        <v>43111</v>
      </c>
      <c r="H528" s="48">
        <v>43457</v>
      </c>
      <c r="I528" s="36" t="s">
        <v>1617</v>
      </c>
    </row>
    <row r="529" spans="1:9" ht="101.25" x14ac:dyDescent="0.2">
      <c r="A529" s="44" t="s">
        <v>1558</v>
      </c>
      <c r="B529" s="34" t="s">
        <v>1559</v>
      </c>
      <c r="C529" s="45" t="s">
        <v>14</v>
      </c>
      <c r="D529" s="35" t="s">
        <v>15</v>
      </c>
      <c r="E529" s="46" t="s">
        <v>1599</v>
      </c>
      <c r="F529" s="47">
        <v>59396636</v>
      </c>
      <c r="G529" s="48">
        <v>43111</v>
      </c>
      <c r="H529" s="48">
        <v>43457</v>
      </c>
      <c r="I529" s="36" t="s">
        <v>1617</v>
      </c>
    </row>
    <row r="530" spans="1:9" ht="78.75" x14ac:dyDescent="0.2">
      <c r="A530" s="44" t="s">
        <v>1560</v>
      </c>
      <c r="B530" s="34" t="s">
        <v>1561</v>
      </c>
      <c r="C530" s="45" t="s">
        <v>14</v>
      </c>
      <c r="D530" s="35" t="s">
        <v>15</v>
      </c>
      <c r="E530" s="46" t="s">
        <v>1600</v>
      </c>
      <c r="F530" s="47">
        <v>93512622</v>
      </c>
      <c r="G530" s="48">
        <v>43111</v>
      </c>
      <c r="H530" s="48">
        <v>43450</v>
      </c>
      <c r="I530" s="36" t="s">
        <v>1617</v>
      </c>
    </row>
    <row r="531" spans="1:9" ht="67.5" x14ac:dyDescent="0.2">
      <c r="A531" s="44" t="s">
        <v>1562</v>
      </c>
      <c r="B531" s="34" t="s">
        <v>1563</v>
      </c>
      <c r="C531" s="45" t="s">
        <v>14</v>
      </c>
      <c r="D531" s="35" t="s">
        <v>15</v>
      </c>
      <c r="E531" s="46" t="s">
        <v>1601</v>
      </c>
      <c r="F531" s="47">
        <v>84864216</v>
      </c>
      <c r="G531" s="48">
        <v>43111</v>
      </c>
      <c r="H531" s="48" t="s">
        <v>1616</v>
      </c>
      <c r="I531" s="36" t="s">
        <v>1529</v>
      </c>
    </row>
    <row r="532" spans="1:9" ht="56.25" x14ac:dyDescent="0.2">
      <c r="A532" s="44" t="s">
        <v>1564</v>
      </c>
      <c r="B532" s="34" t="s">
        <v>1565</v>
      </c>
      <c r="C532" s="45" t="s">
        <v>14</v>
      </c>
      <c r="D532" s="35" t="s">
        <v>15</v>
      </c>
      <c r="E532" s="46" t="s">
        <v>1602</v>
      </c>
      <c r="F532" s="47">
        <v>35552834</v>
      </c>
      <c r="G532" s="48">
        <v>43115</v>
      </c>
      <c r="H532" s="48">
        <v>43460</v>
      </c>
      <c r="I532" s="36" t="s">
        <v>1617</v>
      </c>
    </row>
    <row r="533" spans="1:9" ht="45" x14ac:dyDescent="0.2">
      <c r="A533" s="44" t="s">
        <v>1566</v>
      </c>
      <c r="B533" s="34" t="s">
        <v>1567</v>
      </c>
      <c r="C533" s="45" t="s">
        <v>14</v>
      </c>
      <c r="D533" s="35" t="s">
        <v>15</v>
      </c>
      <c r="E533" s="46" t="s">
        <v>1603</v>
      </c>
      <c r="F533" s="47">
        <v>114948350</v>
      </c>
      <c r="G533" s="48">
        <v>43115</v>
      </c>
      <c r="H533" s="48">
        <v>43460</v>
      </c>
      <c r="I533" s="36" t="s">
        <v>1617</v>
      </c>
    </row>
    <row r="534" spans="1:9" ht="56.25" x14ac:dyDescent="0.2">
      <c r="A534" s="44" t="s">
        <v>1568</v>
      </c>
      <c r="B534" s="34" t="s">
        <v>1569</v>
      </c>
      <c r="C534" s="45" t="s">
        <v>14</v>
      </c>
      <c r="D534" s="35" t="s">
        <v>15</v>
      </c>
      <c r="E534" s="46" t="s">
        <v>1604</v>
      </c>
      <c r="F534" s="47">
        <v>59396682</v>
      </c>
      <c r="G534" s="48">
        <v>43115</v>
      </c>
      <c r="H534" s="48">
        <v>43460</v>
      </c>
      <c r="I534" s="36" t="s">
        <v>1617</v>
      </c>
    </row>
    <row r="535" spans="1:9" ht="56.25" x14ac:dyDescent="0.2">
      <c r="A535" s="44" t="s">
        <v>1570</v>
      </c>
      <c r="B535" s="34" t="s">
        <v>1571</v>
      </c>
      <c r="C535" s="45" t="s">
        <v>14</v>
      </c>
      <c r="D535" s="35" t="s">
        <v>15</v>
      </c>
      <c r="E535" s="46" t="s">
        <v>1605</v>
      </c>
      <c r="F535" s="47">
        <v>35552834</v>
      </c>
      <c r="G535" s="48">
        <v>43115</v>
      </c>
      <c r="H535" s="48">
        <v>43460</v>
      </c>
      <c r="I535" s="36" t="s">
        <v>1617</v>
      </c>
    </row>
    <row r="536" spans="1:9" ht="78.75" x14ac:dyDescent="0.2">
      <c r="A536" s="44" t="s">
        <v>1572</v>
      </c>
      <c r="B536" s="34" t="s">
        <v>1573</v>
      </c>
      <c r="C536" s="45" t="s">
        <v>14</v>
      </c>
      <c r="D536" s="35" t="s">
        <v>15</v>
      </c>
      <c r="E536" s="46" t="s">
        <v>1606</v>
      </c>
      <c r="F536" s="47">
        <v>89580192</v>
      </c>
      <c r="G536" s="48">
        <v>43115</v>
      </c>
      <c r="H536" s="48" t="s">
        <v>1616</v>
      </c>
      <c r="I536" s="36" t="s">
        <v>1617</v>
      </c>
    </row>
    <row r="537" spans="1:9" ht="67.5" x14ac:dyDescent="0.2">
      <c r="A537" s="44" t="s">
        <v>1574</v>
      </c>
      <c r="B537" s="34" t="s">
        <v>1575</v>
      </c>
      <c r="C537" s="45" t="s">
        <v>14</v>
      </c>
      <c r="D537" s="35" t="s">
        <v>15</v>
      </c>
      <c r="E537" s="46" t="s">
        <v>1601</v>
      </c>
      <c r="F537" s="47">
        <v>82193886</v>
      </c>
      <c r="G537" s="48">
        <v>43115</v>
      </c>
      <c r="H537" s="48" t="s">
        <v>1616</v>
      </c>
      <c r="I537" s="36" t="s">
        <v>1529</v>
      </c>
    </row>
    <row r="538" spans="1:9" ht="78.75" x14ac:dyDescent="0.2">
      <c r="A538" s="44" t="s">
        <v>1576</v>
      </c>
      <c r="B538" s="34" t="s">
        <v>1577</v>
      </c>
      <c r="C538" s="45" t="s">
        <v>14</v>
      </c>
      <c r="D538" s="35" t="s">
        <v>15</v>
      </c>
      <c r="E538" s="46" t="s">
        <v>1607</v>
      </c>
      <c r="F538" s="47">
        <v>51450000</v>
      </c>
      <c r="G538" s="48">
        <v>43116</v>
      </c>
      <c r="H538" s="48">
        <v>43460</v>
      </c>
      <c r="I538" s="36" t="s">
        <v>1543</v>
      </c>
    </row>
    <row r="539" spans="1:9" ht="67.5" x14ac:dyDescent="0.2">
      <c r="A539" s="44" t="s">
        <v>1578</v>
      </c>
      <c r="B539" s="34" t="s">
        <v>1579</v>
      </c>
      <c r="C539" s="45" t="s">
        <v>14</v>
      </c>
      <c r="D539" s="35" t="s">
        <v>15</v>
      </c>
      <c r="E539" s="46" t="s">
        <v>1608</v>
      </c>
      <c r="F539" s="47">
        <v>97661437</v>
      </c>
      <c r="G539" s="48">
        <v>43116</v>
      </c>
      <c r="H539" s="48" t="s">
        <v>1616</v>
      </c>
      <c r="I539" s="36" t="s">
        <v>1617</v>
      </c>
    </row>
    <row r="540" spans="1:9" ht="45" x14ac:dyDescent="0.2">
      <c r="A540" s="44" t="s">
        <v>1580</v>
      </c>
      <c r="B540" s="34" t="s">
        <v>1581</v>
      </c>
      <c r="C540" s="45" t="s">
        <v>14</v>
      </c>
      <c r="D540" s="35" t="s">
        <v>15</v>
      </c>
      <c r="E540" s="46" t="s">
        <v>1609</v>
      </c>
      <c r="F540" s="47">
        <v>113619470</v>
      </c>
      <c r="G540" s="48">
        <v>43116</v>
      </c>
      <c r="H540" s="48" t="s">
        <v>1616</v>
      </c>
      <c r="I540" s="36" t="s">
        <v>1617</v>
      </c>
    </row>
    <row r="541" spans="1:9" ht="78.75" x14ac:dyDescent="0.2">
      <c r="A541" s="44" t="s">
        <v>1582</v>
      </c>
      <c r="B541" s="34" t="s">
        <v>1583</v>
      </c>
      <c r="C541" s="45" t="s">
        <v>14</v>
      </c>
      <c r="D541" s="35" t="s">
        <v>15</v>
      </c>
      <c r="E541" s="46" t="s">
        <v>1610</v>
      </c>
      <c r="F541" s="47">
        <v>88544584</v>
      </c>
      <c r="G541" s="48">
        <v>43116</v>
      </c>
      <c r="H541" s="48" t="s">
        <v>1616</v>
      </c>
      <c r="I541" s="36" t="s">
        <v>1617</v>
      </c>
    </row>
    <row r="542" spans="1:9" ht="101.25" x14ac:dyDescent="0.2">
      <c r="A542" s="44" t="s">
        <v>1584</v>
      </c>
      <c r="B542" s="34" t="s">
        <v>1585</v>
      </c>
      <c r="C542" s="45" t="s">
        <v>14</v>
      </c>
      <c r="D542" s="35" t="s">
        <v>15</v>
      </c>
      <c r="E542" s="46" t="s">
        <v>1611</v>
      </c>
      <c r="F542" s="47">
        <v>36723676</v>
      </c>
      <c r="G542" s="48">
        <v>43119</v>
      </c>
      <c r="H542" s="48">
        <v>43460</v>
      </c>
      <c r="I542" s="36" t="s">
        <v>1617</v>
      </c>
    </row>
    <row r="543" spans="1:9" ht="56.25" x14ac:dyDescent="0.2">
      <c r="A543" s="44" t="s">
        <v>1586</v>
      </c>
      <c r="B543" s="34" t="s">
        <v>1587</v>
      </c>
      <c r="C543" s="45" t="s">
        <v>14</v>
      </c>
      <c r="D543" s="35" t="s">
        <v>15</v>
      </c>
      <c r="E543" s="46" t="s">
        <v>1612</v>
      </c>
      <c r="F543" s="47">
        <v>75103565</v>
      </c>
      <c r="G543" s="48">
        <v>43119</v>
      </c>
      <c r="H543" s="48">
        <v>43460</v>
      </c>
      <c r="I543" s="36" t="s">
        <v>1543</v>
      </c>
    </row>
    <row r="544" spans="1:9" ht="90" x14ac:dyDescent="0.2">
      <c r="A544" s="44" t="s">
        <v>1588</v>
      </c>
      <c r="B544" s="34" t="s">
        <v>1589</v>
      </c>
      <c r="C544" s="45" t="s">
        <v>14</v>
      </c>
      <c r="D544" s="35" t="s">
        <v>15</v>
      </c>
      <c r="E544" s="46" t="s">
        <v>1613</v>
      </c>
      <c r="F544" s="47">
        <v>89895588</v>
      </c>
      <c r="G544" s="48">
        <v>43125</v>
      </c>
      <c r="H544" s="48">
        <v>43460</v>
      </c>
      <c r="I544" s="36" t="s">
        <v>1525</v>
      </c>
    </row>
    <row r="545" spans="1:9" ht="78.75" x14ac:dyDescent="0.2">
      <c r="A545" s="44" t="s">
        <v>1590</v>
      </c>
      <c r="B545" s="34" t="s">
        <v>1591</v>
      </c>
      <c r="C545" s="45" t="s">
        <v>14</v>
      </c>
      <c r="D545" s="35" t="s">
        <v>15</v>
      </c>
      <c r="E545" s="46" t="s">
        <v>1614</v>
      </c>
      <c r="F545" s="47">
        <v>88533312</v>
      </c>
      <c r="G545" s="48">
        <v>43126</v>
      </c>
      <c r="H545" s="48">
        <v>43460</v>
      </c>
      <c r="I545" s="36" t="s">
        <v>1543</v>
      </c>
    </row>
    <row r="546" spans="1:9" ht="90" x14ac:dyDescent="0.2">
      <c r="A546" s="44" t="s">
        <v>1592</v>
      </c>
      <c r="B546" s="34" t="s">
        <v>1593</v>
      </c>
      <c r="C546" s="45" t="s">
        <v>14</v>
      </c>
      <c r="D546" s="35" t="s">
        <v>15</v>
      </c>
      <c r="E546" s="46" t="s">
        <v>1615</v>
      </c>
      <c r="F546" s="47">
        <v>97091984</v>
      </c>
      <c r="G546" s="48">
        <v>43126</v>
      </c>
      <c r="H546" s="48">
        <v>43455</v>
      </c>
      <c r="I546" s="36" t="s">
        <v>1525</v>
      </c>
    </row>
    <row r="547" spans="1:9" ht="135" x14ac:dyDescent="0.2">
      <c r="A547" s="44" t="s">
        <v>1618</v>
      </c>
      <c r="B547" s="34" t="s">
        <v>1619</v>
      </c>
      <c r="C547" s="45" t="s">
        <v>11</v>
      </c>
      <c r="D547" s="35" t="s">
        <v>1686</v>
      </c>
      <c r="E547" s="46" t="s">
        <v>1687</v>
      </c>
      <c r="F547" s="47">
        <v>145393356</v>
      </c>
      <c r="G547" s="48">
        <v>43104</v>
      </c>
      <c r="H547" s="48">
        <v>43458</v>
      </c>
      <c r="I547" s="36" t="s">
        <v>1520</v>
      </c>
    </row>
    <row r="548" spans="1:9" ht="78.75" x14ac:dyDescent="0.2">
      <c r="A548" s="44" t="s">
        <v>1620</v>
      </c>
      <c r="B548" s="34" t="s">
        <v>1621</v>
      </c>
      <c r="C548" s="45" t="s">
        <v>11</v>
      </c>
      <c r="D548" s="35" t="s">
        <v>1686</v>
      </c>
      <c r="E548" s="46" t="s">
        <v>1688</v>
      </c>
      <c r="F548" s="47">
        <v>80681445</v>
      </c>
      <c r="G548" s="48">
        <v>43104</v>
      </c>
      <c r="H548" s="48">
        <v>43458</v>
      </c>
      <c r="I548" s="36" t="s">
        <v>1520</v>
      </c>
    </row>
    <row r="549" spans="1:9" ht="162.75" x14ac:dyDescent="0.2">
      <c r="A549" s="44" t="s">
        <v>1622</v>
      </c>
      <c r="B549" s="34" t="s">
        <v>1623</v>
      </c>
      <c r="C549" s="45" t="s">
        <v>11</v>
      </c>
      <c r="D549" s="35" t="s">
        <v>1686</v>
      </c>
      <c r="E549" s="46" t="s">
        <v>1689</v>
      </c>
      <c r="F549" s="47">
        <v>147878715</v>
      </c>
      <c r="G549" s="48">
        <v>43104</v>
      </c>
      <c r="H549" s="48">
        <v>43465</v>
      </c>
      <c r="I549" s="36" t="s">
        <v>1520</v>
      </c>
    </row>
    <row r="550" spans="1:9" ht="101.25" x14ac:dyDescent="0.2">
      <c r="A550" s="44" t="s">
        <v>1624</v>
      </c>
      <c r="B550" s="34" t="s">
        <v>1625</v>
      </c>
      <c r="C550" s="45" t="s">
        <v>11</v>
      </c>
      <c r="D550" s="35" t="s">
        <v>1686</v>
      </c>
      <c r="E550" s="46" t="s">
        <v>1690</v>
      </c>
      <c r="F550" s="47">
        <f>122274923+11000000</f>
        <v>133274923</v>
      </c>
      <c r="G550" s="48">
        <v>43104</v>
      </c>
      <c r="H550" s="48">
        <v>43464</v>
      </c>
      <c r="I550" s="36" t="s">
        <v>1520</v>
      </c>
    </row>
    <row r="551" spans="1:9" ht="112.5" x14ac:dyDescent="0.2">
      <c r="A551" s="44" t="s">
        <v>1626</v>
      </c>
      <c r="B551" s="34" t="s">
        <v>1627</v>
      </c>
      <c r="C551" s="45" t="s">
        <v>11</v>
      </c>
      <c r="D551" s="35" t="s">
        <v>1686</v>
      </c>
      <c r="E551" s="46" t="s">
        <v>1691</v>
      </c>
      <c r="F551" s="47">
        <v>67617942</v>
      </c>
      <c r="G551" s="48">
        <v>43104</v>
      </c>
      <c r="H551" s="48">
        <v>43464</v>
      </c>
      <c r="I551" s="36" t="s">
        <v>1715</v>
      </c>
    </row>
    <row r="552" spans="1:9" ht="67.5" x14ac:dyDescent="0.2">
      <c r="A552" s="44" t="s">
        <v>1628</v>
      </c>
      <c r="B552" s="34" t="s">
        <v>1629</v>
      </c>
      <c r="C552" s="45" t="s">
        <v>11</v>
      </c>
      <c r="D552" s="35" t="s">
        <v>1686</v>
      </c>
      <c r="E552" s="46" t="s">
        <v>1692</v>
      </c>
      <c r="F552" s="47">
        <v>84603474</v>
      </c>
      <c r="G552" s="48">
        <v>43104</v>
      </c>
      <c r="H552" s="48">
        <v>43458</v>
      </c>
      <c r="I552" s="36" t="s">
        <v>1715</v>
      </c>
    </row>
    <row r="553" spans="1:9" ht="95.25" x14ac:dyDescent="0.2">
      <c r="A553" s="44" t="s">
        <v>1630</v>
      </c>
      <c r="B553" s="34" t="s">
        <v>1631</v>
      </c>
      <c r="C553" s="45" t="s">
        <v>11</v>
      </c>
      <c r="D553" s="35" t="s">
        <v>1686</v>
      </c>
      <c r="E553" s="46" t="s">
        <v>1693</v>
      </c>
      <c r="F553" s="47">
        <v>91866206</v>
      </c>
      <c r="G553" s="48">
        <v>43104</v>
      </c>
      <c r="H553" s="48">
        <v>43465</v>
      </c>
      <c r="I553" s="36" t="s">
        <v>1715</v>
      </c>
    </row>
    <row r="554" spans="1:9" ht="67.5" x14ac:dyDescent="0.2">
      <c r="A554" s="44" t="s">
        <v>1632</v>
      </c>
      <c r="B554" s="34" t="s">
        <v>1633</v>
      </c>
      <c r="C554" s="45" t="s">
        <v>11</v>
      </c>
      <c r="D554" s="35" t="s">
        <v>1686</v>
      </c>
      <c r="E554" s="46" t="s">
        <v>1694</v>
      </c>
      <c r="F554" s="47">
        <v>12607980</v>
      </c>
      <c r="G554" s="48">
        <v>43104</v>
      </c>
      <c r="H554" s="48">
        <v>43460</v>
      </c>
      <c r="I554" s="36" t="s">
        <v>1716</v>
      </c>
    </row>
    <row r="555" spans="1:9" ht="123.75" x14ac:dyDescent="0.2">
      <c r="A555" s="44" t="s">
        <v>1634</v>
      </c>
      <c r="B555" s="34" t="s">
        <v>1635</v>
      </c>
      <c r="C555" s="45" t="s">
        <v>11</v>
      </c>
      <c r="D555" s="35" t="s">
        <v>1686</v>
      </c>
      <c r="E555" s="46" t="s">
        <v>1695</v>
      </c>
      <c r="F555" s="47">
        <f>10998588+71061989</f>
        <v>82060577</v>
      </c>
      <c r="G555" s="48">
        <v>43104</v>
      </c>
      <c r="H555" s="48">
        <v>43464</v>
      </c>
      <c r="I555" s="36" t="s">
        <v>1715</v>
      </c>
    </row>
    <row r="556" spans="1:9" ht="67.5" x14ac:dyDescent="0.2">
      <c r="A556" s="44" t="s">
        <v>1636</v>
      </c>
      <c r="B556" s="34" t="s">
        <v>1637</v>
      </c>
      <c r="C556" s="45" t="s">
        <v>11</v>
      </c>
      <c r="D556" s="35" t="s">
        <v>1686</v>
      </c>
      <c r="E556" s="46" t="s">
        <v>1696</v>
      </c>
      <c r="F556" s="47">
        <v>102377110</v>
      </c>
      <c r="G556" s="48">
        <v>43104</v>
      </c>
      <c r="H556" s="48">
        <v>43460</v>
      </c>
      <c r="I556" s="36" t="s">
        <v>1717</v>
      </c>
    </row>
    <row r="557" spans="1:9" ht="112.5" x14ac:dyDescent="0.2">
      <c r="A557" s="44" t="s">
        <v>1638</v>
      </c>
      <c r="B557" s="34" t="s">
        <v>1639</v>
      </c>
      <c r="C557" s="45" t="s">
        <v>11</v>
      </c>
      <c r="D557" s="35" t="s">
        <v>1686</v>
      </c>
      <c r="E557" s="46" t="s">
        <v>1697</v>
      </c>
      <c r="F557" s="47">
        <v>46497936</v>
      </c>
      <c r="G557" s="48">
        <v>43104</v>
      </c>
      <c r="H557" s="48">
        <v>43460</v>
      </c>
      <c r="I557" s="36" t="s">
        <v>1717</v>
      </c>
    </row>
    <row r="558" spans="1:9" ht="90" x14ac:dyDescent="0.2">
      <c r="A558" s="44" t="s">
        <v>1640</v>
      </c>
      <c r="B558" s="34" t="s">
        <v>1641</v>
      </c>
      <c r="C558" s="45" t="s">
        <v>11</v>
      </c>
      <c r="D558" s="35" t="s">
        <v>1686</v>
      </c>
      <c r="E558" s="46" t="s">
        <v>1698</v>
      </c>
      <c r="F558" s="47">
        <f>10818693+134574633</f>
        <v>145393326</v>
      </c>
      <c r="G558" s="48">
        <v>43104</v>
      </c>
      <c r="H558" s="48">
        <v>43458</v>
      </c>
      <c r="I558" s="36" t="s">
        <v>1718</v>
      </c>
    </row>
    <row r="559" spans="1:9" ht="61.5" x14ac:dyDescent="0.2">
      <c r="A559" s="44" t="s">
        <v>1642</v>
      </c>
      <c r="B559" s="34" t="s">
        <v>1643</v>
      </c>
      <c r="C559" s="45" t="s">
        <v>11</v>
      </c>
      <c r="D559" s="35" t="s">
        <v>1686</v>
      </c>
      <c r="E559" s="46" t="s">
        <v>1699</v>
      </c>
      <c r="F559" s="47">
        <v>34755067</v>
      </c>
      <c r="G559" s="48">
        <v>43104</v>
      </c>
      <c r="H559" s="48">
        <v>43458</v>
      </c>
      <c r="I559" s="36" t="s">
        <v>1719</v>
      </c>
    </row>
    <row r="560" spans="1:9" ht="45" x14ac:dyDescent="0.2">
      <c r="A560" s="44" t="s">
        <v>1644</v>
      </c>
      <c r="B560" s="34" t="s">
        <v>1645</v>
      </c>
      <c r="C560" s="45" t="s">
        <v>11</v>
      </c>
      <c r="D560" s="35" t="s">
        <v>1686</v>
      </c>
      <c r="E560" s="46" t="s">
        <v>1700</v>
      </c>
      <c r="F560" s="47">
        <v>68268898</v>
      </c>
      <c r="G560" s="48">
        <v>43104</v>
      </c>
      <c r="H560" s="48">
        <v>43458</v>
      </c>
      <c r="I560" s="36" t="s">
        <v>1719</v>
      </c>
    </row>
    <row r="561" spans="1:9" ht="45" x14ac:dyDescent="0.2">
      <c r="A561" s="44" t="s">
        <v>1646</v>
      </c>
      <c r="B561" s="34" t="s">
        <v>1647</v>
      </c>
      <c r="C561" s="45" t="s">
        <v>11</v>
      </c>
      <c r="D561" s="35" t="s">
        <v>1686</v>
      </c>
      <c r="E561" s="46" t="s">
        <v>1700</v>
      </c>
      <c r="F561" s="47">
        <v>139760789</v>
      </c>
      <c r="G561" s="48">
        <v>43104</v>
      </c>
      <c r="H561" s="48">
        <v>43458</v>
      </c>
      <c r="I561" s="36" t="s">
        <v>1719</v>
      </c>
    </row>
    <row r="562" spans="1:9" ht="33.75" x14ac:dyDescent="0.2">
      <c r="A562" s="44" t="s">
        <v>1648</v>
      </c>
      <c r="B562" s="34" t="s">
        <v>1649</v>
      </c>
      <c r="C562" s="45" t="s">
        <v>11</v>
      </c>
      <c r="D562" s="35" t="s">
        <v>1686</v>
      </c>
      <c r="E562" s="46" t="s">
        <v>1701</v>
      </c>
      <c r="F562" s="47">
        <v>139760789</v>
      </c>
      <c r="G562" s="48">
        <v>43104</v>
      </c>
      <c r="H562" s="48">
        <v>43458</v>
      </c>
      <c r="I562" s="36" t="s">
        <v>1719</v>
      </c>
    </row>
    <row r="563" spans="1:9" ht="33.75" x14ac:dyDescent="0.2">
      <c r="A563" s="44" t="s">
        <v>1650</v>
      </c>
      <c r="B563" s="34" t="s">
        <v>1651</v>
      </c>
      <c r="C563" s="45" t="s">
        <v>11</v>
      </c>
      <c r="D563" s="35" t="s">
        <v>1686</v>
      </c>
      <c r="E563" s="46" t="s">
        <v>1701</v>
      </c>
      <c r="F563" s="47">
        <v>139760789</v>
      </c>
      <c r="G563" s="48">
        <v>43104</v>
      </c>
      <c r="H563" s="48">
        <v>43458</v>
      </c>
      <c r="I563" s="36" t="s">
        <v>1719</v>
      </c>
    </row>
    <row r="564" spans="1:9" ht="56.25" x14ac:dyDescent="0.2">
      <c r="A564" s="44" t="s">
        <v>1652</v>
      </c>
      <c r="B564" s="34" t="s">
        <v>1653</v>
      </c>
      <c r="C564" s="45" t="s">
        <v>11</v>
      </c>
      <c r="D564" s="35" t="s">
        <v>1686</v>
      </c>
      <c r="E564" s="46" t="s">
        <v>1702</v>
      </c>
      <c r="F564" s="47">
        <v>188529100</v>
      </c>
      <c r="G564" s="48">
        <v>43104</v>
      </c>
      <c r="H564" s="48">
        <v>43458</v>
      </c>
      <c r="I564" s="36" t="s">
        <v>1719</v>
      </c>
    </row>
    <row r="565" spans="1:9" ht="112.5" x14ac:dyDescent="0.2">
      <c r="A565" s="44" t="s">
        <v>1654</v>
      </c>
      <c r="B565" s="34" t="s">
        <v>1655</v>
      </c>
      <c r="C565" s="45" t="s">
        <v>11</v>
      </c>
      <c r="D565" s="35" t="s">
        <v>1686</v>
      </c>
      <c r="E565" s="46" t="s">
        <v>1703</v>
      </c>
      <c r="F565" s="47">
        <v>137535940</v>
      </c>
      <c r="G565" s="48">
        <v>43104</v>
      </c>
      <c r="H565" s="48">
        <v>43460</v>
      </c>
      <c r="I565" s="36" t="s">
        <v>1717</v>
      </c>
    </row>
    <row r="566" spans="1:9" ht="33.75" x14ac:dyDescent="0.2">
      <c r="A566" s="44" t="s">
        <v>1656</v>
      </c>
      <c r="B566" s="34" t="s">
        <v>1657</v>
      </c>
      <c r="C566" s="45" t="s">
        <v>11</v>
      </c>
      <c r="D566" s="35" t="s">
        <v>1686</v>
      </c>
      <c r="E566" s="46" t="s">
        <v>1704</v>
      </c>
      <c r="F566" s="47">
        <v>68268898</v>
      </c>
      <c r="G566" s="48">
        <v>43104</v>
      </c>
      <c r="H566" s="48">
        <v>43458</v>
      </c>
      <c r="I566" s="36" t="s">
        <v>1719</v>
      </c>
    </row>
    <row r="567" spans="1:9" ht="33.75" x14ac:dyDescent="0.2">
      <c r="A567" s="44" t="s">
        <v>1658</v>
      </c>
      <c r="B567" s="34" t="s">
        <v>1659</v>
      </c>
      <c r="C567" s="45" t="s">
        <v>11</v>
      </c>
      <c r="D567" s="35" t="s">
        <v>1686</v>
      </c>
      <c r="E567" s="46" t="s">
        <v>1701</v>
      </c>
      <c r="F567" s="47">
        <v>139760789</v>
      </c>
      <c r="G567" s="48">
        <v>43104</v>
      </c>
      <c r="H567" s="48">
        <v>43458</v>
      </c>
      <c r="I567" s="36" t="s">
        <v>1719</v>
      </c>
    </row>
    <row r="568" spans="1:9" ht="78.75" x14ac:dyDescent="0.2">
      <c r="A568" s="44" t="s">
        <v>1660</v>
      </c>
      <c r="B568" s="34" t="s">
        <v>1661</v>
      </c>
      <c r="C568" s="45" t="s">
        <v>11</v>
      </c>
      <c r="D568" s="35" t="s">
        <v>1686</v>
      </c>
      <c r="E568" s="46" t="s">
        <v>1705</v>
      </c>
      <c r="F568" s="47">
        <v>160592689</v>
      </c>
      <c r="G568" s="48">
        <v>43105</v>
      </c>
      <c r="H568" s="48">
        <v>43458</v>
      </c>
      <c r="I568" s="36" t="s">
        <v>1719</v>
      </c>
    </row>
    <row r="569" spans="1:9" ht="101.25" x14ac:dyDescent="0.2">
      <c r="A569" s="44" t="s">
        <v>1662</v>
      </c>
      <c r="B569" s="34" t="s">
        <v>1663</v>
      </c>
      <c r="C569" s="45" t="s">
        <v>11</v>
      </c>
      <c r="D569" s="35" t="s">
        <v>1686</v>
      </c>
      <c r="E569" s="46" t="s">
        <v>1706</v>
      </c>
      <c r="F569" s="47">
        <v>175259279</v>
      </c>
      <c r="G569" s="48">
        <v>43105</v>
      </c>
      <c r="H569" s="48">
        <v>43460</v>
      </c>
      <c r="I569" s="36" t="s">
        <v>1716</v>
      </c>
    </row>
    <row r="570" spans="1:9" ht="101.25" x14ac:dyDescent="0.2">
      <c r="A570" s="44" t="s">
        <v>1664</v>
      </c>
      <c r="B570" s="34" t="s">
        <v>1665</v>
      </c>
      <c r="C570" s="45" t="s">
        <v>11</v>
      </c>
      <c r="D570" s="35" t="s">
        <v>1686</v>
      </c>
      <c r="E570" s="46" t="s">
        <v>1707</v>
      </c>
      <c r="F570" s="47">
        <v>84837649</v>
      </c>
      <c r="G570" s="48">
        <v>43105</v>
      </c>
      <c r="H570" s="48">
        <v>43460</v>
      </c>
      <c r="I570" s="36" t="s">
        <v>1717</v>
      </c>
    </row>
    <row r="571" spans="1:9" ht="67.5" x14ac:dyDescent="0.2">
      <c r="A571" s="44" t="s">
        <v>1666</v>
      </c>
      <c r="B571" s="34" t="s">
        <v>1667</v>
      </c>
      <c r="C571" s="45" t="s">
        <v>11</v>
      </c>
      <c r="D571" s="35" t="s">
        <v>1686</v>
      </c>
      <c r="E571" s="46" t="s">
        <v>1708</v>
      </c>
      <c r="F571" s="47">
        <v>137540166</v>
      </c>
      <c r="G571" s="48">
        <v>43105</v>
      </c>
      <c r="H571" s="48">
        <v>43460</v>
      </c>
      <c r="I571" s="36" t="s">
        <v>13</v>
      </c>
    </row>
    <row r="572" spans="1:9" ht="78.75" x14ac:dyDescent="0.2">
      <c r="A572" s="44" t="s">
        <v>1668</v>
      </c>
      <c r="B572" s="34" t="s">
        <v>1669</v>
      </c>
      <c r="C572" s="45" t="s">
        <v>11</v>
      </c>
      <c r="D572" s="35" t="s">
        <v>1686</v>
      </c>
      <c r="E572" s="46" t="s">
        <v>1709</v>
      </c>
      <c r="F572" s="47">
        <v>39994900</v>
      </c>
      <c r="G572" s="48">
        <v>43105</v>
      </c>
      <c r="H572" s="48">
        <v>43460</v>
      </c>
      <c r="I572" s="36" t="s">
        <v>13</v>
      </c>
    </row>
    <row r="573" spans="1:9" ht="112.5" x14ac:dyDescent="0.2">
      <c r="A573" s="44" t="s">
        <v>1670</v>
      </c>
      <c r="B573" s="34" t="s">
        <v>1671</v>
      </c>
      <c r="C573" s="45" t="s">
        <v>11</v>
      </c>
      <c r="D573" s="35" t="s">
        <v>1686</v>
      </c>
      <c r="E573" s="46" t="s">
        <v>1710</v>
      </c>
      <c r="F573" s="47">
        <v>139760789</v>
      </c>
      <c r="G573" s="48">
        <v>43109</v>
      </c>
      <c r="H573" s="48">
        <v>43464</v>
      </c>
      <c r="I573" s="36" t="s">
        <v>13</v>
      </c>
    </row>
    <row r="574" spans="1:9" ht="45" x14ac:dyDescent="0.2">
      <c r="A574" s="44" t="s">
        <v>1672</v>
      </c>
      <c r="B574" s="34" t="s">
        <v>1673</v>
      </c>
      <c r="C574" s="45" t="s">
        <v>11</v>
      </c>
      <c r="D574" s="35" t="s">
        <v>1686</v>
      </c>
      <c r="E574" s="46" t="s">
        <v>1700</v>
      </c>
      <c r="F574" s="47">
        <v>83444624</v>
      </c>
      <c r="G574" s="48">
        <v>43109</v>
      </c>
      <c r="H574" s="48">
        <v>43458</v>
      </c>
      <c r="I574" s="36" t="s">
        <v>1719</v>
      </c>
    </row>
    <row r="575" spans="1:9" ht="33.75" x14ac:dyDescent="0.2">
      <c r="A575" s="44" t="s">
        <v>1674</v>
      </c>
      <c r="B575" s="34" t="s">
        <v>1675</v>
      </c>
      <c r="C575" s="45" t="s">
        <v>11</v>
      </c>
      <c r="D575" s="35" t="s">
        <v>1686</v>
      </c>
      <c r="E575" s="46" t="s">
        <v>1701</v>
      </c>
      <c r="F575" s="47">
        <v>83444624</v>
      </c>
      <c r="G575" s="48">
        <v>43109</v>
      </c>
      <c r="H575" s="48">
        <v>43458</v>
      </c>
      <c r="I575" s="36" t="s">
        <v>1719</v>
      </c>
    </row>
    <row r="576" spans="1:9" ht="78.75" x14ac:dyDescent="0.2">
      <c r="A576" s="44" t="s">
        <v>1676</v>
      </c>
      <c r="B576" s="34" t="s">
        <v>1677</v>
      </c>
      <c r="C576" s="45" t="s">
        <v>11</v>
      </c>
      <c r="D576" s="35" t="s">
        <v>1686</v>
      </c>
      <c r="E576" s="46" t="s">
        <v>1711</v>
      </c>
      <c r="F576" s="47">
        <v>168705760</v>
      </c>
      <c r="G576" s="48">
        <v>43109</v>
      </c>
      <c r="H576" s="48">
        <v>43460</v>
      </c>
      <c r="I576" s="36" t="s">
        <v>13</v>
      </c>
    </row>
    <row r="577" spans="1:9" ht="67.5" x14ac:dyDescent="0.2">
      <c r="A577" s="44" t="s">
        <v>1678</v>
      </c>
      <c r="B577" s="34" t="s">
        <v>1679</v>
      </c>
      <c r="C577" s="45" t="s">
        <v>11</v>
      </c>
      <c r="D577" s="35" t="s">
        <v>1686</v>
      </c>
      <c r="E577" s="46" t="s">
        <v>1712</v>
      </c>
      <c r="F577" s="47">
        <v>160076249</v>
      </c>
      <c r="G577" s="48">
        <v>43110</v>
      </c>
      <c r="H577" s="48">
        <v>43460</v>
      </c>
      <c r="I577" s="36" t="s">
        <v>1716</v>
      </c>
    </row>
    <row r="578" spans="1:9" ht="101.25" x14ac:dyDescent="0.2">
      <c r="A578" s="44" t="s">
        <v>1680</v>
      </c>
      <c r="B578" s="34" t="s">
        <v>1681</v>
      </c>
      <c r="C578" s="45" t="s">
        <v>11</v>
      </c>
      <c r="D578" s="35" t="s">
        <v>1686</v>
      </c>
      <c r="E578" s="46" t="s">
        <v>1713</v>
      </c>
      <c r="F578" s="47">
        <f>1549222+172178346</f>
        <v>173727568</v>
      </c>
      <c r="G578" s="48">
        <v>43111</v>
      </c>
      <c r="H578" s="48">
        <v>43460</v>
      </c>
      <c r="I578" s="36" t="s">
        <v>1720</v>
      </c>
    </row>
    <row r="579" spans="1:9" ht="112.5" x14ac:dyDescent="0.2">
      <c r="A579" s="44" t="s">
        <v>1682</v>
      </c>
      <c r="B579" s="34" t="s">
        <v>1683</v>
      </c>
      <c r="C579" s="45" t="s">
        <v>11</v>
      </c>
      <c r="D579" s="35" t="s">
        <v>1686</v>
      </c>
      <c r="E579" s="46" t="s">
        <v>1714</v>
      </c>
      <c r="F579" s="47">
        <f>73942512+130631752</f>
        <v>204574264</v>
      </c>
      <c r="G579" s="48">
        <v>43115</v>
      </c>
      <c r="H579" s="48">
        <v>43449</v>
      </c>
      <c r="I579" s="36" t="s">
        <v>13</v>
      </c>
    </row>
    <row r="580" spans="1:9" ht="78.75" x14ac:dyDescent="0.2">
      <c r="A580" s="44" t="s">
        <v>1684</v>
      </c>
      <c r="B580" s="34" t="s">
        <v>1685</v>
      </c>
      <c r="C580" s="45" t="s">
        <v>11</v>
      </c>
      <c r="D580" s="35" t="s">
        <v>1686</v>
      </c>
      <c r="E580" s="46" t="s">
        <v>1721</v>
      </c>
      <c r="F580" s="47">
        <v>267256000</v>
      </c>
      <c r="G580" s="48">
        <v>43126</v>
      </c>
      <c r="H580" s="48">
        <v>43454</v>
      </c>
      <c r="I580" s="36" t="s">
        <v>1532</v>
      </c>
    </row>
    <row r="581" spans="1:9" x14ac:dyDescent="0.2">
      <c r="A581" s="19"/>
      <c r="B581" s="20"/>
      <c r="C581" s="30"/>
      <c r="D581" s="21"/>
      <c r="E581" s="16"/>
      <c r="F581" s="17"/>
      <c r="G581" s="22"/>
      <c r="H581" s="22"/>
      <c r="I581" s="18"/>
    </row>
    <row r="582" spans="1:9" x14ac:dyDescent="0.2">
      <c r="A582" s="43" t="s">
        <v>20</v>
      </c>
      <c r="B582" s="43"/>
      <c r="C582" s="43"/>
      <c r="D582" s="43"/>
      <c r="E582" s="43"/>
      <c r="F582" s="43"/>
      <c r="G582" s="43"/>
      <c r="H582" s="43"/>
      <c r="I582" s="18"/>
    </row>
    <row r="583" spans="1:9" x14ac:dyDescent="0.2">
      <c r="A583" s="43"/>
      <c r="B583" s="43"/>
      <c r="C583" s="43"/>
      <c r="D583" s="43"/>
      <c r="E583" s="43"/>
      <c r="F583" s="4"/>
      <c r="G583" s="26"/>
      <c r="H583" s="26"/>
    </row>
    <row r="584" spans="1:9" ht="13.5" thickBot="1" x14ac:dyDescent="0.25">
      <c r="A584" s="43" t="s">
        <v>21</v>
      </c>
      <c r="B584" s="43"/>
      <c r="C584" s="43"/>
      <c r="D584" s="43"/>
      <c r="E584" s="43"/>
      <c r="F584" s="5"/>
      <c r="G584" s="27"/>
      <c r="H584" s="27"/>
    </row>
    <row r="585" spans="1:9" x14ac:dyDescent="0.2">
      <c r="B585" s="26"/>
      <c r="C585" s="33"/>
      <c r="D585" s="26"/>
      <c r="E585" s="26"/>
      <c r="F585" s="7"/>
      <c r="G585" s="28"/>
      <c r="H585" s="28"/>
    </row>
    <row r="586" spans="1:9" ht="13.5" thickBot="1" x14ac:dyDescent="0.25">
      <c r="B586" s="26" t="s">
        <v>7</v>
      </c>
      <c r="C586" s="33"/>
      <c r="D586" s="26"/>
      <c r="E586" s="26"/>
      <c r="F586" s="5"/>
      <c r="G586" s="27"/>
      <c r="H586" s="27"/>
    </row>
    <row r="587" spans="1:9" x14ac:dyDescent="0.2">
      <c r="A587" s="8"/>
      <c r="B587" s="9"/>
      <c r="C587" s="31"/>
      <c r="D587" s="10"/>
      <c r="E587" s="11"/>
      <c r="F587" s="15"/>
      <c r="G587" s="12"/>
      <c r="H587" s="13"/>
      <c r="I587" s="14"/>
    </row>
    <row r="588" spans="1:9" ht="36" x14ac:dyDescent="0.2">
      <c r="A588" s="29" t="s">
        <v>12</v>
      </c>
      <c r="C588" s="33"/>
      <c r="D588" s="26"/>
      <c r="E588" s="26"/>
      <c r="F588" s="7"/>
      <c r="G588" s="28"/>
      <c r="H588" s="28"/>
    </row>
  </sheetData>
  <sheetProtection selectLockedCells="1" selectUnlockedCells="1"/>
  <mergeCells count="4">
    <mergeCell ref="A6:I7"/>
    <mergeCell ref="A582:H582"/>
    <mergeCell ref="A583:E583"/>
    <mergeCell ref="A584:E584"/>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581">
      <formula1>#REF!</formula1>
    </dataValidation>
    <dataValidation type="list" errorStyle="warning" allowBlank="1" showInputMessage="1" showErrorMessage="1" error="SOLO SELECCIONAR LAS DEPENDENCIAS DE LA LISTA" promptTitle="Dependencia" prompt="Selecciona las dependencias de la lista" sqref="I582:I587">
      <formula1>#REF!</formula1>
    </dataValidation>
  </dataValidations>
  <pageMargins left="0.38" right="0.17" top="0.42" bottom="0.27559055118110237" header="0.19685039370078741" footer="0.19685039370078741"/>
  <pageSetup scale="75" fitToHeight="0" orientation="landscape" r:id="rId1"/>
  <headerFooter alignWithMargins="0"/>
  <rowBreaks count="1" manualBreakCount="1">
    <brk id="572"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INFORME CARTELERA ENERO 2018</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2018</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DNPOI-48-574</_dlc_DocId>
    <_dlc_DocIdUrl xmlns="af7f7f6b-44e7-444a-90a4-d02bbf46acb6">
      <Url>https://colaboracion.dnp.gov.co/CDT/_layouts/15/DocIdRedir.aspx?ID=DNPOI-48-574</Url>
      <Description>DNPOI-48-574</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4.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B40FB4-DB00-4102-9739-5148840D677C}"/>
</file>

<file path=customXml/itemProps2.xml><?xml version="1.0" encoding="utf-8"?>
<ds:datastoreItem xmlns:ds="http://schemas.openxmlformats.org/officeDocument/2006/customXml" ds:itemID="{603265F1-68FC-4C6A-ADD3-5A265A68CF6C}"/>
</file>

<file path=customXml/itemProps3.xml><?xml version="1.0" encoding="utf-8"?>
<ds:datastoreItem xmlns:ds="http://schemas.openxmlformats.org/officeDocument/2006/customXml" ds:itemID="{D3C30B82-92DB-4E85-A0A1-C77DDFE3E521}"/>
</file>

<file path=customXml/itemProps4.xml><?xml version="1.0" encoding="utf-8"?>
<ds:datastoreItem xmlns:ds="http://schemas.openxmlformats.org/officeDocument/2006/customXml" ds:itemID="{2E3BFBC5-C906-43A4-9BFF-B8DF4185AF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ENERO 2018</vt:lpstr>
      <vt:lpstr>'ENERO 2018'!Área_de_impresión</vt:lpstr>
      <vt:lpstr>'ENERO 2018'!Títulos_a_imprimir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CARTELERA ENERO 2018</dc:title>
  <dc:subject>INFORME CARTELERA ENERO 2018</dc:subject>
  <dc:creator>hdortiz</dc:creator>
  <cp:keywords/>
  <dc:description/>
  <cp:lastModifiedBy>Jessica Lorena Carreño Arias</cp:lastModifiedBy>
  <cp:lastPrinted>2018-02-15T20:06:41Z</cp:lastPrinted>
  <dcterms:created xsi:type="dcterms:W3CDTF">2010-05-10T16:54:27Z</dcterms:created>
  <dcterms:modified xsi:type="dcterms:W3CDTF">2018-02-15T20:06:51Z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c23a7ff2-087c-423f-a29c-d5c0c9288f4c</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