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9.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1.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jpineda\Documents\"/>
    </mc:Choice>
  </mc:AlternateContent>
  <xr:revisionPtr revIDLastSave="0" documentId="8_{A112D9EC-9668-43A8-944C-EEA22C07D4B6}" xr6:coauthVersionLast="45" xr6:coauthVersionMax="45" xr10:uidLastSave="{00000000-0000-0000-0000-000000000000}"/>
  <bookViews>
    <workbookView xWindow="-120" yWindow="-120" windowWidth="20730" windowHeight="11160" tabRatio="597" activeTab="1" xr2:uid="{00000000-000D-0000-FFFF-FFFF00000000}"/>
  </bookViews>
  <sheets>
    <sheet name="Control de Cambios" sheetId="18" r:id="rId1"/>
    <sheet name="Objetivos" sheetId="17" r:id="rId2"/>
    <sheet name="1. Gestión de Riesgos Corrup " sheetId="9" r:id="rId3"/>
    <sheet name="E Rac Trámi" sheetId="11" state="hidden" r:id="rId4"/>
    <sheet name="2. Racionalización Trámites " sheetId="3" r:id="rId5"/>
    <sheet name="3. Rendicion de cuentas " sheetId="15" r:id="rId6"/>
    <sheet name="4. Atencion al ciudadano" sheetId="13" r:id="rId7"/>
    <sheet name="5. Trans y Acceso Inf - Eli " sheetId="14" r:id="rId8"/>
    <sheet name="6. Iniciativas Adicionales" sheetId="16" r:id="rId9"/>
    <sheet name="Atencion al ciudadano" sheetId="2" state="hidden" r:id="rId10"/>
    <sheet name="Trans y Acceso Inf" sheetId="6" state="hidden" r:id="rId11"/>
  </sheets>
  <externalReferences>
    <externalReference r:id="rId12"/>
  </externalReferences>
  <definedNames>
    <definedName name="_xlnm._FilterDatabase" localSheetId="6" hidden="1">'4. Atencion al ciudadano'!$A$4:$G$5</definedName>
    <definedName name="_xlnm._FilterDatabase" localSheetId="9" hidden="1">'Atencion al ciudadano'!$A$5:$L$21</definedName>
    <definedName name="_xlnm.Print_Area" localSheetId="2">'1. Gestión de Riesgos Corrup '!$A$1:$I$16</definedName>
    <definedName name="Dependencias">[1]Listas!$B$3:$B$33</definedName>
    <definedName name="_xlnm.Print_Titles" localSheetId="5">'3. Rendicion de cuentas '!$2:$4</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14" l="1"/>
  <c r="H16" i="14"/>
  <c r="K13" i="16" l="1"/>
  <c r="H6" i="13" l="1"/>
  <c r="G8" i="15" l="1"/>
  <c r="G15" i="15"/>
  <c r="G12" i="15" l="1"/>
  <c r="G9" i="15"/>
  <c r="G7" i="15"/>
  <c r="G6" i="15"/>
  <c r="G5" i="15"/>
  <c r="G17" i="15" s="1"/>
  <c r="J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Cepeda Duarte</author>
  </authors>
  <commentList>
    <comment ref="A12" authorId="0" shapeId="0" xr:uid="{1251E47F-36A3-4C82-8DED-05F5DE4F9392}">
      <text>
        <r>
          <rPr>
            <b/>
            <sz val="9"/>
            <color indexed="81"/>
            <rFont val="Tahoma"/>
            <family val="2"/>
          </rPr>
          <t>Juan Pablo Cepeda Duarte:</t>
        </r>
        <r>
          <rPr>
            <sz val="9"/>
            <color indexed="81"/>
            <rFont val="Tahoma"/>
            <family val="2"/>
          </rPr>
          <t xml:space="preserve">
Informes de solicitudes de acceso a la información: número de solicitudes recibidas, número de solicitudes trasladadas a otra institución, tiempo de respuesta, número de solicitudes a las que se negó el acceso a la información </t>
        </r>
      </text>
    </comment>
  </commentList>
</comments>
</file>

<file path=xl/sharedStrings.xml><?xml version="1.0" encoding="utf-8"?>
<sst xmlns="http://schemas.openxmlformats.org/spreadsheetml/2006/main" count="449" uniqueCount="278">
  <si>
    <t xml:space="preserve">Plan Anticorrupción y de Atención al Ciudadano </t>
  </si>
  <si>
    <t xml:space="preserve">Subcomponente </t>
  </si>
  <si>
    <t xml:space="preserve">Actividades </t>
  </si>
  <si>
    <t xml:space="preserve">Meta / Producto </t>
  </si>
  <si>
    <t xml:space="preserve">Responsable </t>
  </si>
  <si>
    <t>Estructura administrativa y direccionamiento estratégico</t>
  </si>
  <si>
    <t xml:space="preserve">Fortalecimiento de los canales de atención </t>
  </si>
  <si>
    <t xml:space="preserve">Componente 4: Atención al Ciudadano </t>
  </si>
  <si>
    <t>Grupo de Planeación</t>
  </si>
  <si>
    <t>Talento Humano</t>
  </si>
  <si>
    <t xml:space="preserve">5 Capacitaciones </t>
  </si>
  <si>
    <t>Secretaria General- Servicio al Ciudadano.</t>
  </si>
  <si>
    <t>Relacionamiento con el ciudadano</t>
  </si>
  <si>
    <t>2 campañas</t>
  </si>
  <si>
    <t xml:space="preserve">2 Capacitaciones </t>
  </si>
  <si>
    <t xml:space="preserve">Secretaria General- Servicio al Ciudadano / Subdirección Administrativa / Oficina de informática / </t>
  </si>
  <si>
    <t>Secretaria General- Servicio al Ciudadano. / Oficina de informática / GCRP</t>
  </si>
  <si>
    <t>1 instructivo elaborado</t>
  </si>
  <si>
    <t>Elaborar instructivo relacionado con los Trámites y Servicios  del Departamento</t>
  </si>
  <si>
    <t xml:space="preserve">Actualizar documento protocolo de Servicio al Ciudadano  del DNP, incluyendo el instructivo de los Trámites y Servicios  </t>
  </si>
  <si>
    <t>1 Protocolos de Servicio al Ciudadano integrado al SGC</t>
  </si>
  <si>
    <t>Fecha de Inicio</t>
  </si>
  <si>
    <t>Fecha de Fin</t>
  </si>
  <si>
    <t>Secretaria General- Servicio al Ciudadano, PNSC</t>
  </si>
  <si>
    <t>3 computadores con el software instalado</t>
  </si>
  <si>
    <t>Secretaria General- Servicio al Ciudadano / Oficina de informática / PNSC</t>
  </si>
  <si>
    <t>GCRP / Servicio al Ciudadano / Grupo de Planeación /</t>
  </si>
  <si>
    <t xml:space="preserve">Realizar la prueba piloto de la instalación y uso de las herramientas Centro de Relevo y Convertic, en los computadores del Centro de Servicio al Ciudadano.  
</t>
  </si>
  <si>
    <t xml:space="preserve">3 campañas 
</t>
  </si>
  <si>
    <t xml:space="preserve">Actualizar la Resolución que adopta el reglamento para el trámite de derechos de petición y quejas, reclamos y sugerencias de la Entidad. </t>
  </si>
  <si>
    <t xml:space="preserve">
29/12/2017</t>
  </si>
  <si>
    <t>Realizar la mejora del formulario en linea para la recepción de PQRSD de acuerdo con los lineamientos establecidos por MINTIC (GEL)</t>
  </si>
  <si>
    <t xml:space="preserve">(1)  Formulario mejorado </t>
  </si>
  <si>
    <t>Realizar la gestión para ejecutar las actividades relacionadas con los componentes que sean de competencia del Centro de Servicio al Ciudadano.</t>
  </si>
  <si>
    <t>Direccionamiento Estratégico</t>
  </si>
  <si>
    <t>Definir los parametros de diseño y validación de la matriz de compromisos del Indice de Transparencia Nacional.</t>
  </si>
  <si>
    <t>Realizar la gestión para el diseño de la matriz de compromisos frente al Indice de Transparencia Nacional.</t>
  </si>
  <si>
    <t>Realizar las pruebas de la matriz para la puesta en producción.</t>
  </si>
  <si>
    <t>Pruebas realizadas al 100%</t>
  </si>
  <si>
    <t>100% de la gestión</t>
  </si>
  <si>
    <t xml:space="preserve">100% de los Parametros diseñados  </t>
  </si>
  <si>
    <t xml:space="preserve">Código actividad </t>
  </si>
  <si>
    <t>Código del Producto</t>
  </si>
  <si>
    <t>Nombre del Producto</t>
  </si>
  <si>
    <t>Indice de Transparencia con mejor calificación para el DNP</t>
  </si>
  <si>
    <t xml:space="preserve">Meta </t>
  </si>
  <si>
    <t xml:space="preserve">Fecha de Inicio </t>
  </si>
  <si>
    <t>Fecha de Finalización</t>
  </si>
  <si>
    <t xml:space="preserve">Matriz de seguimiento frente a los compromisos del Indice de Transparencia </t>
  </si>
  <si>
    <t xml:space="preserve">(1) Matriz </t>
  </si>
  <si>
    <t xml:space="preserve">Realizar por lo menos cinco (5) capacitaciones  frente a los protocolos de servicio al ciudadano. </t>
  </si>
  <si>
    <t>Incluir en el PIC (Plan Institucional de Capacitación) de la Entidad las tematicas para desarrollar el componente de mecanismos para mejorar la atención al ciudadano.</t>
  </si>
  <si>
    <t>Realizar dos (2) campañas de divulgación para que la ciudadania conozca la encuesta de percepción, respecto de la información que se encuentra en el portal web de la Entidad.</t>
  </si>
  <si>
    <t>Elaboroar tres (3) campañas para socializar la radicación de PQRSD de forma verbal de conformida con el decreto 1166  de 2016</t>
  </si>
  <si>
    <t>(*)  Es una actividad de las 19 que conforman el producto 3014</t>
  </si>
  <si>
    <t>Dirección de Desarrollo Social</t>
  </si>
  <si>
    <t>16/01/2017</t>
  </si>
  <si>
    <t>Optimización del aplicativo</t>
  </si>
  <si>
    <t>Tecnologica</t>
  </si>
  <si>
    <t>Inscrito</t>
  </si>
  <si>
    <t>Consulta de Puntaje clasificatorio del SISBEN</t>
  </si>
  <si>
    <t>14255</t>
  </si>
  <si>
    <t>Otros procedimientos administrativos de cara al usuario</t>
  </si>
  <si>
    <t>Responsable</t>
  </si>
  <si>
    <t>Fecha final racionalización</t>
  </si>
  <si>
    <t>Fecha final presente vigencia</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</si>
  <si>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</si>
  <si>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</si>
  <si>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</si>
  <si>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</si>
  <si>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</si>
  <si>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</si>
  <si>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</si>
  <si>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</si>
  <si>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</si>
  <si>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</si>
  <si>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</si>
  <si>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</si>
  <si>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</si>
  <si>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Actividad</t>
  </si>
  <si>
    <t xml:space="preserve">Código Actividad </t>
  </si>
  <si>
    <t xml:space="preserve">Fecha de Finalización </t>
  </si>
  <si>
    <t>Meta</t>
  </si>
  <si>
    <t>Código Producto</t>
  </si>
  <si>
    <t/>
  </si>
  <si>
    <t>BOGOTÁ</t>
  </si>
  <si>
    <t>Municipio:</t>
  </si>
  <si>
    <t>Bogotá D.C</t>
  </si>
  <si>
    <t>Departamento:</t>
  </si>
  <si>
    <t>2017</t>
  </si>
  <si>
    <t>Año vigencia:</t>
  </si>
  <si>
    <t>Planeación</t>
  </si>
  <si>
    <t>Sector administrativo:</t>
  </si>
  <si>
    <t>Nacional</t>
  </si>
  <si>
    <t>Orden:</t>
  </si>
  <si>
    <t>DEPARTAMENTO NACIONAL DE PLANEACIÓN</t>
  </si>
  <si>
    <t>Nombre de la entidad:</t>
  </si>
  <si>
    <t>5.1.</t>
  </si>
  <si>
    <t xml:space="preserve">Seguimiento </t>
  </si>
  <si>
    <t>4.1.</t>
  </si>
  <si>
    <t xml:space="preserve">Monitoreo y Revisión </t>
  </si>
  <si>
    <t>3.2.</t>
  </si>
  <si>
    <t>3.1.</t>
  </si>
  <si>
    <t xml:space="preserve">Consulta y divulgación </t>
  </si>
  <si>
    <t>2.1.</t>
  </si>
  <si>
    <t>1.1.</t>
  </si>
  <si>
    <t xml:space="preserve">Política de Administración de Riesgos </t>
  </si>
  <si>
    <t>Fecha Programada</t>
  </si>
  <si>
    <t xml:space="preserve">Meta o Producto </t>
  </si>
  <si>
    <t xml:space="preserve">Componente 1: Gestión de Riesgos de Corrupción - Mapa de Riesgos de Corrupción </t>
  </si>
  <si>
    <t xml:space="preserve">Plan Anticorrupción y de Atencion al Ciudadano </t>
  </si>
  <si>
    <t>(*) Pendiente por commplementar de acuerdo a los resultados del Indice de Transparencia</t>
  </si>
  <si>
    <t>Revisar</t>
  </si>
  <si>
    <t>Dependencias DNP</t>
  </si>
  <si>
    <t xml:space="preserve">Diseño de campañas (Febrero)
2 Campañas de Sensibilización (Marzo, Agosto)
</t>
  </si>
  <si>
    <t xml:space="preserve">Esquema de publicación de información actualizado
</t>
  </si>
  <si>
    <t>Revisar y actualizar el esquema de publicación de información</t>
  </si>
  <si>
    <t>NO TIENE PRODUCTO ASOCIADO AL PLAN DE ACCION TENIENDO EN CUENTA QUE ES UNA ACTIVIDAD QUE TIENEN QUE HACER TODAS LAS DEPENDENCIAS</t>
  </si>
  <si>
    <t>Elaboración de los Instrumentos de Gestión de la Información</t>
  </si>
  <si>
    <t>Secretaría General
Oficina de Informática</t>
  </si>
  <si>
    <t xml:space="preserve">Indice de Transparencia </t>
  </si>
  <si>
    <t xml:space="preserve">Indice de Transparencia con mejor califación </t>
  </si>
  <si>
    <t>Articular y hacer seguimiento a las dependencias de la entidad para dar cumplimiento a los compromisos del Indice de Transparencia Nacional.</t>
  </si>
  <si>
    <t>Indicice de Transparencia con mejor calificación para el DNP</t>
  </si>
  <si>
    <t>Lineamientos Transparencia Activa</t>
  </si>
  <si>
    <t>Secretaría General
Grupo de Planeación
Oficina de Informática</t>
  </si>
  <si>
    <t># de publicaciones/# total de publicaciones requeridas por la normativa vigente</t>
  </si>
  <si>
    <t>Sección de transparencia y acceso a la información del sitio web del DNP con la información, actualizada
Revision cuatrimestral (Abril, Agosto, Noviembre)</t>
  </si>
  <si>
    <t>Actualizar la información institucional registrada en el enlace de transparencia y acceso a la información de acuerdo con la normativa vigente</t>
  </si>
  <si>
    <t>Fecha Final</t>
  </si>
  <si>
    <t>Fecha Inicio</t>
  </si>
  <si>
    <t xml:space="preserve">Indicadores </t>
  </si>
  <si>
    <t>Código Actividad</t>
  </si>
  <si>
    <t xml:space="preserve">Nombre del Producto </t>
  </si>
  <si>
    <t xml:space="preserve">Código Producto </t>
  </si>
  <si>
    <t>Componente 5: Mecanismos para la Transparencia y Acceso a la Información</t>
  </si>
  <si>
    <t>Componente 3: Rendición de Cuentas</t>
  </si>
  <si>
    <t>2. Diálogo de doble vía con la ciudadanía y sus organizaciones</t>
  </si>
  <si>
    <t>4. Evaluación y retroalimentación a la gestión institucional</t>
  </si>
  <si>
    <t>Fecha inicio</t>
  </si>
  <si>
    <t>Fecha finalización</t>
  </si>
  <si>
    <t>Definir los mecanismos para reportar los ejercios de participación ciudadana de la Entidad.</t>
  </si>
  <si>
    <t>Secretaria General</t>
  </si>
  <si>
    <t>Mecanismos definidos</t>
  </si>
  <si>
    <t>Formular las actividades del componente de servicio al ciudadano en el marco del proyecto de inversión de fortalecimiento institucional del DNP</t>
  </si>
  <si>
    <t>Actividades formuladas</t>
  </si>
  <si>
    <t>Versión No. 2  - 31/08/2017</t>
  </si>
  <si>
    <t>Versión No. 2 - 3/05/2017</t>
  </si>
  <si>
    <t>Componente 2: Racionalización de Trámites</t>
  </si>
  <si>
    <t>1. Información</t>
  </si>
  <si>
    <t>30/12/2017</t>
  </si>
  <si>
    <t>Que personas dejen de recibir de manera injusta ayudas del Estado y que estas lleguen a quienes de verdad las necesitan.</t>
  </si>
  <si>
    <t>Se optimizará el aplicativo SISBEN, con el fin de depurar la información que reposa en el sistema y disminuir el número de colados que se encuentran en la base de datos.</t>
  </si>
  <si>
    <t>Actualmente esta vigente la metodología lll del SISBEN. En diciembre de 2016 se aprobó el documento CONPES 3877 de SISBEN IV, el cual plantea mejoras tecnológicas, normativas y administrativas al SISBEN</t>
  </si>
  <si>
    <t>Único</t>
  </si>
  <si>
    <t>Programa Nacional de Servicio al Ciudadano</t>
  </si>
  <si>
    <t>Producto</t>
  </si>
  <si>
    <t>Informe dePQRSD</t>
  </si>
  <si>
    <t>2.2.</t>
  </si>
  <si>
    <t xml:space="preserve">Documentos de lineamientos técnicos Plan de trabajo para la elaboración guías para un lenguaje claro incluyente (lenguas nativas y accesibilidad) </t>
  </si>
  <si>
    <t>Criterio diferencial de accesibilidad</t>
  </si>
  <si>
    <t>Productos</t>
  </si>
  <si>
    <t>Dirección de Descentralización y Desarrollo Regional</t>
  </si>
  <si>
    <t>Dirección de Innovación y Desarrollo Empresarial</t>
  </si>
  <si>
    <t xml:space="preserve">Bases de datos para la focalización del gasto público en lo relacionado con el rediseño de la Página web del Sisbén </t>
  </si>
  <si>
    <t>Servicio de información implementado Nuevas funcionalidades y Servicios de la Plataforma Integrada</t>
  </si>
  <si>
    <t>Dirección de Inversiones y Finanzas Públicas</t>
  </si>
  <si>
    <t>2.3.</t>
  </si>
  <si>
    <t>En la página web actual del Sisbén no se identifican fácilmente los trámites y preguntas frecuentes que puedan tener los ciudadanos, ni a dónde se deben dirigir (DNP, oficina local del Sisbén o un programa social) para resolver sus inquietudes en caso de tener que resolverse de manera presencial. Tampoco se exponen con claridad los pasos, tiempos y requisitos para ingresar al Sisbén.</t>
  </si>
  <si>
    <t>A partir de la implementación del Sisbén IV, se rediseñará la página web en función de las personas que están en la base del Sisbén, que es el público que habitualmente la consulta, para que puedan resolver sus inquietudes fácilmente.</t>
  </si>
  <si>
    <t>El ciudadano se beneficiará al poder resolver sus inquietudes y conocer de manera clara todos los trámites que debe realizar frente al Sisbén.</t>
  </si>
  <si>
    <t>Tecnológica</t>
  </si>
  <si>
    <t>Optimizació de la página Web</t>
  </si>
  <si>
    <t>Trámite</t>
  </si>
  <si>
    <t>Código ENTREGABLE</t>
  </si>
  <si>
    <t>Gestion Integral de Riesgos</t>
  </si>
  <si>
    <t>Análisis y Evaluación de Riesgos de Corrupción DNP
(1)</t>
  </si>
  <si>
    <t>100% Riesgos revisados</t>
  </si>
  <si>
    <t>Correo electrónico y/o Comunicaciones Internas (2)</t>
  </si>
  <si>
    <t>PENDIENTE</t>
  </si>
  <si>
    <t>Grupo de Comunicaciones  y Relaciones Públicas</t>
  </si>
  <si>
    <t>Normativo y procedimental</t>
  </si>
  <si>
    <t>Grupo Modernización del Estado</t>
  </si>
  <si>
    <t>Mejorar la identificación de los ciudadanos que requieren programas sociales</t>
  </si>
  <si>
    <t>Subdirección Financiera</t>
  </si>
  <si>
    <t>Costos asociados</t>
  </si>
  <si>
    <t>Matriz de Riesgos  de Corrupción DNP actualizada
(1)</t>
  </si>
  <si>
    <t>Matriz de Riesgos de Corrupción  publicado para consideración y participación de las partes interesadas 
(1)</t>
  </si>
  <si>
    <t xml:space="preserve">Construcción del Mapa de Riesgos de Corrupción </t>
  </si>
  <si>
    <t>Nota: los costos se realizaron teniendo en cuenta la revisión del PABS de cada dependencia responsable y como aporta al desarrollo del producto (platas)</t>
  </si>
  <si>
    <t>Matriz  de Riesgos de Corrupción  publicado para divulgación a las partes interesadas
(1)</t>
  </si>
  <si>
    <t>3. Responsabilidad</t>
  </si>
  <si>
    <t>Componente 6: Iniciativas Adicionales</t>
  </si>
  <si>
    <t>3.3.</t>
  </si>
  <si>
    <t>4.2</t>
  </si>
  <si>
    <t>DVR</t>
  </si>
  <si>
    <t>Sensibilizaciones
(2)</t>
  </si>
  <si>
    <t>4.3</t>
  </si>
  <si>
    <t>4.4</t>
  </si>
  <si>
    <t>4.5</t>
  </si>
  <si>
    <t>Gestión del Riesgo de Corrupción</t>
  </si>
  <si>
    <t xml:space="preserve">Subdirección Administrativa </t>
  </si>
  <si>
    <t xml:space="preserve">Dirección de Desarrollo Digital </t>
  </si>
  <si>
    <t>Atención a Peticiones, Quejas, Reclamos, Sugerencias y Denuncias
Seguimiento a la gestión de las PQRSD 2021</t>
  </si>
  <si>
    <t>Código de ética</t>
  </si>
  <si>
    <t>Estrategia digital para el fortalecimiento institucional.</t>
  </si>
  <si>
    <t>15/01/2021
31/12/2021</t>
  </si>
  <si>
    <t>Informes especiales de la gestión regional y/o nacional realizada por la Entidad.</t>
  </si>
  <si>
    <r>
      <rPr>
        <b/>
        <sz val="11"/>
        <color theme="1"/>
        <rFont val="Calibri"/>
        <family val="2"/>
        <scheme val="minor"/>
      </rPr>
      <t>Objetivo General</t>
    </r>
    <r>
      <rPr>
        <sz val="11"/>
        <color theme="1"/>
        <rFont val="Calibri"/>
        <family val="2"/>
        <scheme val="minor"/>
      </rPr>
      <t xml:space="preserve">
Definir actividades concretas encaminadas a fomentar la transparencia en la gestión que permitan la identificación, seguimiento y control oportuno de los riesgos; la sistematización y racionalización de los trámites y servicios de la Entidad; hacer una rendición de cuentas efectiva y permanente; fortalecer la participación ciudadana en todas las etapas de toma de decisiones de la Entidad; y establecer estrategias para el mejoramiento de la atención que se brinda al ciudadano. Lo anterior, en procura de contar con una Entidad que lucha contra la corrupción de manera efectiva, aplicando los principios de transparencia, eficiencia administrativa y buen gobierno.
</t>
    </r>
    <r>
      <rPr>
        <b/>
        <sz val="11"/>
        <color theme="1"/>
        <rFont val="Calibri"/>
        <family val="2"/>
        <scheme val="minor"/>
      </rPr>
      <t xml:space="preserve">Objetivos Específicos: </t>
    </r>
    <r>
      <rPr>
        <sz val="11"/>
        <color theme="1"/>
        <rFont val="Calibri"/>
        <family val="2"/>
        <scheme val="minor"/>
      </rPr>
      <t xml:space="preserve">
• Promover la participación ciudadana en la gestión. 
• Hacer visible la gestión del DNP a los grupos de interés.
• Mejorar el servicio a través de la racionalización de los trámites y servicios del DNP.
• Formular actividades para prevenir y controlar los riesgos de corrupción.</t>
    </r>
  </si>
  <si>
    <t>Versión borrador para comentarios</t>
  </si>
  <si>
    <t>Organización de ruedas de prensa con audiencia local, regional y/o nacional.</t>
  </si>
  <si>
    <t>Acompañamiento para la participación de la Entidad y/o de sus voceros en eventos externos.</t>
  </si>
  <si>
    <t>Mensajes institucionales divulgados a través de los canales internos de la Entidad.</t>
  </si>
  <si>
    <t>Grupo CONPES</t>
  </si>
  <si>
    <t>01/03/2021
30/11/2021</t>
  </si>
  <si>
    <t xml:space="preserve">Grupo CONPES </t>
  </si>
  <si>
    <t>01/02/2021
15/12/2021</t>
  </si>
  <si>
    <t>02/01/2021
31/12/2021</t>
  </si>
  <si>
    <t>Asesoramiento en aspectos de competencia del DNP - Fortalecimiento del Sisbén IV</t>
  </si>
  <si>
    <t>La respuesta enviada o requeremientos atendidos con los cuales se fortalece el Sisben IV</t>
  </si>
  <si>
    <t xml:space="preserve">Fortalecimiento de la metodologia  en la identificación de posibles beneficiarios de programas </t>
  </si>
  <si>
    <t>La metodología de calculo del puntaje ha actualizado  a SISBEN IV y se debe fortalecer a partir de los diferentes requerimientos</t>
  </si>
  <si>
    <t>Plan Anticorrupción y de Atención al Ciudadano 2021
Departamento Nacional de Planeación - DNP</t>
  </si>
  <si>
    <t xml:space="preserve">Componente 4: Mecanismos para la Atención al Ciudadano </t>
  </si>
  <si>
    <t>Lineamientos de Transparencia Activa</t>
  </si>
  <si>
    <t>Instrumentos de Gestión de la Información</t>
  </si>
  <si>
    <t>Lineamientos de Transparencia Pasiva y Monitoreo del Acceso a la Información Pública</t>
  </si>
  <si>
    <t>Realizar la publicación y actualización del Plan Anual de Adquisiciones. Mes 1 publicación, meses siguientes actualización.</t>
  </si>
  <si>
    <t>Grupo de Contratación</t>
  </si>
  <si>
    <t>Atender asesorías, adelantar tramites contractuales y emitir conceptos en el marco de los créditos vigentes de Banca Multilateral, allegados con corte a 25 de cada mes.</t>
  </si>
  <si>
    <t>Seguimiento y monitoreo a Riesgos</t>
  </si>
  <si>
    <t>Grupo de planeación</t>
  </si>
  <si>
    <t xml:space="preserve">Atención de trámites presupuestales de modificación y autorización </t>
  </si>
  <si>
    <t xml:space="preserve">Asesorías sobre formulación y modificaciones de Planes de Acción </t>
  </si>
  <si>
    <t xml:space="preserve">Seguimiento a la planeación y la Gestión Institucional </t>
  </si>
  <si>
    <t>Revisión por la dirección vigencia 2020</t>
  </si>
  <si>
    <t>Dirección de Inversiones y Finanzas públicas</t>
  </si>
  <si>
    <t>1. Gestión de Riesgos de corrupción</t>
  </si>
  <si>
    <t>2. Racionalización de Trámites</t>
  </si>
  <si>
    <t>3. Rendición de Cuentas</t>
  </si>
  <si>
    <t>4. Mecanismos para la Atención al Ciudadano</t>
  </si>
  <si>
    <t xml:space="preserve">
5. Mecanismos de Transparencia y Acceso a la Información</t>
  </si>
  <si>
    <t>6. Otras Iniciativas</t>
  </si>
  <si>
    <t>Consulte aquí las acciones por cada componente:</t>
  </si>
  <si>
    <t>VOLVER</t>
  </si>
  <si>
    <t>Anexo 1 - Mapa de Riesgos de corrupción</t>
  </si>
  <si>
    <t>Versión</t>
  </si>
  <si>
    <t>Fecha</t>
  </si>
  <si>
    <t>Control de Cambios</t>
  </si>
  <si>
    <t>Versión consulta</t>
  </si>
  <si>
    <t>Versión con ajustes de observaciones de grupos de valor. Por parte de la ciudadanía no se recibieron ajustes al plan, pero si por parte de los funcionarios del DNP, cambios que se reflejan en las metas y nombres de los productos. Se incluyeron los códigos de los productos que pueden ser consultados en detalle en el Plan de Acción Institucional 2021 del DNP</t>
  </si>
  <si>
    <r>
      <t xml:space="preserve">Impulsar por el procedimiento ordinario los procesos disciplinarios de conformidad con las etapas y teminos legales. </t>
    </r>
    <r>
      <rPr>
        <b/>
        <sz val="10"/>
        <rFont val="Calibri Light"/>
        <family val="2"/>
        <scheme val="major"/>
      </rPr>
      <t>4618</t>
    </r>
  </si>
  <si>
    <r>
      <t xml:space="preserve">Evaluación de Quejas e Informes con incidencia disciplinario. </t>
    </r>
    <r>
      <rPr>
        <b/>
        <sz val="10"/>
        <rFont val="Calibri Light"/>
        <family val="2"/>
        <scheme val="major"/>
      </rPr>
      <t>4947</t>
    </r>
  </si>
  <si>
    <r>
      <t xml:space="preserve">Impulsar los procesos disciplinarios de conformidad con el art. 175 de Ley 734 de 2002 o Ley 1952 de 2019. </t>
    </r>
    <r>
      <rPr>
        <b/>
        <sz val="10"/>
        <rFont val="Calibri Light"/>
        <family val="2"/>
        <scheme val="major"/>
      </rPr>
      <t>4951</t>
    </r>
  </si>
  <si>
    <r>
      <t xml:space="preserve">Seguimiento a los recursos del SGR en el marco de las  visitas de verificación de avances y resultados. </t>
    </r>
    <r>
      <rPr>
        <b/>
        <sz val="10"/>
        <rFont val="Calibri Light"/>
        <family val="2"/>
        <scheme val="major"/>
      </rPr>
      <t>5046</t>
    </r>
  </si>
  <si>
    <r>
      <t xml:space="preserve">Monitoreo  a la Matriz de Riesgos de corrupción (Enero, Mayo, Septiembre.)
(3) </t>
    </r>
    <r>
      <rPr>
        <b/>
        <sz val="10"/>
        <rFont val="Calibri Light"/>
        <family val="2"/>
        <scheme val="major"/>
      </rPr>
      <t>4720</t>
    </r>
  </si>
  <si>
    <t xml:space="preserve"> Análisis, elaboración y presentación de estados contables - Estados Financieros PGN</t>
  </si>
  <si>
    <t xml:space="preserve"> Análisis, elaboración y presentación de estados contables - Estados Financieros de Propósito especial Banca Multilateral y Cooperacion Internacional </t>
  </si>
  <si>
    <t xml:space="preserve"> Análisis, elaboración y presentación de estados contables - Informe auditoria ESFAS </t>
  </si>
  <si>
    <t>04/01/2021
31/12/2021</t>
  </si>
  <si>
    <t>Elaborar boletines sobre los temas relevantes de la elaboración y seguimiento de los documentos CONPES</t>
  </si>
  <si>
    <t>Consolidar la información y elaborar boletines de prensa sobre la gestión institucional realizada por la Entidad.</t>
  </si>
  <si>
    <t>Seguimiento a las acciones de los documentos CONPES a través de SisCONPES 2.0</t>
  </si>
  <si>
    <t>Estudios y/o investigaciones en aspectos de competencia del DNP / Caracterización de los ciudadanos y grupos de valor que demandan la oferta institucional del DNP.</t>
  </si>
  <si>
    <t>Estudios y/o investigaciones en aspectos de competencia del DNP /  Nivel de percepción y/o de satisfacción de los grupos de valor que demandan la oferta institucional del DNP</t>
  </si>
  <si>
    <t>Desarrollo segunda fase del prototipo de traductor de lenguaje claro</t>
  </si>
  <si>
    <t>Adecuación de la planta fisica del edificio FONADE del DNP</t>
  </si>
  <si>
    <t>Documento con diseño y desarrollo de guías y herramientas para la consolidación y disposición de activos de información pública en el DNP de manera que puedan ser aprovechados y consultados por la ciudadanía para generar valor</t>
  </si>
  <si>
    <t>Cálculo del Índice de Desempeño Fiscal</t>
  </si>
  <si>
    <t>Medición del Indice Departamental de Innovación para Colombia (IDIC) versión 2021</t>
  </si>
  <si>
    <t>Elaborar los contratos, cesiones, modificaciones, suspensiones, terminaciones anticipadas, entre otros, producto de la gestión contractual, allegados con corte a 25 de cada mes.</t>
  </si>
  <si>
    <t>Tramitar las solicitudes de liquidación y/o informes finales de gestión de los contratos del DNP.</t>
  </si>
  <si>
    <t>Mapa de conocimiento del DNP</t>
  </si>
  <si>
    <t>Plataforma Integrada de Inversión Pública</t>
  </si>
  <si>
    <t>Implementacion del sistema de Gestión Documental</t>
  </si>
  <si>
    <t>Subdirección Administrativa</t>
  </si>
  <si>
    <t>Programa de reconocimiento por valores</t>
  </si>
  <si>
    <t>Subdirección de Gestión y Desarrollo del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</si>
</sst>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9">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0"/>
      <name val="Arial"/>
      <family val="2"/>
    </font>
    <font>
      <b/>
      <sz val="11"/>
      <color theme="1"/>
      <name val="Calibri"/>
      <family val="2"/>
      <scheme val="minor"/>
    </font>
    <font>
      <sz val="12"/>
      <color theme="1"/>
      <name val="Calibri Light"/>
      <family val="2"/>
      <scheme val="major"/>
    </font>
    <font>
      <sz val="10"/>
      <color theme="1"/>
      <name val="Calibri Light"/>
      <family val="2"/>
      <scheme val="major"/>
    </font>
    <font>
      <sz val="10"/>
      <color theme="0"/>
      <name val="Calibri Light"/>
      <family val="2"/>
      <scheme val="major"/>
    </font>
    <font>
      <b/>
      <sz val="12"/>
      <color theme="1"/>
      <name val="Calibri Light"/>
      <family val="2"/>
      <scheme val="major"/>
    </font>
    <font>
      <b/>
      <sz val="11"/>
      <color theme="0"/>
      <name val="Calibri Light"/>
      <family val="2"/>
      <scheme val="major"/>
    </font>
    <font>
      <sz val="12"/>
      <name val="Calibri"/>
      <family val="2"/>
      <scheme val="minor"/>
    </font>
    <font>
      <sz val="9"/>
      <color theme="1"/>
      <name val="Calibri Light"/>
      <family val="2"/>
      <scheme val="major"/>
    </font>
    <font>
      <sz val="10"/>
      <name val="Arial"/>
      <family val="2"/>
    </font>
    <font>
      <b/>
      <sz val="12"/>
      <color indexed="59"/>
      <name val="SansSerif"/>
    </font>
    <font>
      <sz val="10"/>
      <color indexed="8"/>
      <name val="SansSerif"/>
    </font>
    <font>
      <b/>
      <sz val="12"/>
      <color indexed="8"/>
      <name val="SansSerif"/>
    </font>
    <font>
      <sz val="10"/>
      <color theme="0"/>
      <name val="Arial"/>
      <family val="2"/>
    </font>
    <font>
      <sz val="11"/>
      <color theme="1"/>
      <name val="Calibri"/>
      <family val="2"/>
      <scheme val="minor"/>
    </font>
    <font>
      <b/>
      <sz val="10"/>
      <color theme="0"/>
      <name val="SansSerif"/>
    </font>
    <font>
      <sz val="10"/>
      <name val="Arial"/>
      <family val="2"/>
    </font>
    <font>
      <sz val="12"/>
      <color indexed="8"/>
      <name val="SansSerif"/>
    </font>
    <font>
      <sz val="12"/>
      <color indexed="59"/>
      <name val="SansSerif"/>
    </font>
    <font>
      <sz val="9"/>
      <color indexed="81"/>
      <name val="Tahoma"/>
      <family val="2"/>
    </font>
    <font>
      <b/>
      <sz val="9"/>
      <color indexed="81"/>
      <name val="Tahoma"/>
      <family val="2"/>
    </font>
    <font>
      <b/>
      <sz val="11"/>
      <color theme="0"/>
      <name val="Calibri "/>
    </font>
    <font>
      <b/>
      <sz val="11"/>
      <color theme="1"/>
      <name val="Calibri "/>
    </font>
    <font>
      <sz val="11"/>
      <color indexed="8"/>
      <name val="Calibri"/>
      <family val="2"/>
      <scheme val="minor"/>
    </font>
    <font>
      <sz val="10"/>
      <color rgb="FFFF0000"/>
      <name val="Calibri Light"/>
      <family val="2"/>
      <scheme val="major"/>
    </font>
    <font>
      <sz val="11"/>
      <color rgb="FFFF0000"/>
      <name val="Calibri "/>
    </font>
    <font>
      <sz val="10"/>
      <name val="Calibri Light"/>
      <family val="2"/>
      <scheme val="major"/>
    </font>
    <font>
      <b/>
      <sz val="20"/>
      <color theme="0"/>
      <name val="Calibri"/>
      <family val="2"/>
      <scheme val="minor"/>
    </font>
    <font>
      <sz val="8"/>
      <color theme="1"/>
      <name val="Calibri"/>
      <family val="2"/>
      <scheme val="minor"/>
    </font>
    <font>
      <sz val="11"/>
      <name val="Calibri "/>
    </font>
    <font>
      <i/>
      <sz val="11"/>
      <color theme="1"/>
      <name val="Calibri"/>
      <family val="2"/>
      <scheme val="minor"/>
    </font>
    <font>
      <b/>
      <sz val="11"/>
      <color rgb="FF069169"/>
      <name val="Calibri"/>
      <family val="2"/>
      <scheme val="minor"/>
    </font>
    <font>
      <sz val="9"/>
      <color theme="1"/>
      <name val="Calibri"/>
      <family val="2"/>
      <scheme val="minor"/>
    </font>
    <font>
      <b/>
      <sz val="10"/>
      <name val="Calibri Light"/>
      <family val="2"/>
      <scheme val="major"/>
    </font>
    <font>
      <b/>
      <sz val="10"/>
      <name val="Arial"/>
      <family val="2"/>
    </font>
  </fonts>
  <fills count="8">
    <fill>
      <patternFill patternType="none"/>
    </fill>
    <fill>
      <patternFill patternType="gray125"/>
    </fill>
    <fill>
      <patternFill patternType="solid">
        <fgColor rgb="FFC00000"/>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069169"/>
        <bgColor indexed="64"/>
      </patternFill>
    </fill>
  </fills>
  <borders count="74">
    <border>
      <left/>
      <right/>
      <top/>
      <bottom/>
      <diagonal/>
    </border>
    <border>
      <left style="medium">
        <color auto="1"/>
      </left>
      <right/>
      <top/>
      <bottom/>
      <diagonal/>
    </border>
    <border>
      <left style="medium">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8"/>
      </left>
      <right style="medium">
        <color indexed="8"/>
      </right>
      <top style="medium">
        <color indexed="8"/>
      </top>
      <bottom style="medium">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64"/>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medium">
        <color indexed="64"/>
      </top>
      <bottom/>
      <diagonal/>
    </border>
    <border>
      <left/>
      <right style="medium">
        <color indexed="64"/>
      </right>
      <top/>
      <bottom style="medium">
        <color indexed="64"/>
      </bottom>
      <diagonal/>
    </border>
    <border>
      <left style="thin">
        <color indexed="8"/>
      </left>
      <right style="thin">
        <color indexed="8"/>
      </right>
      <top style="thin">
        <color indexed="8"/>
      </top>
      <bottom style="medium">
        <color indexed="8"/>
      </bottom>
      <diagonal/>
    </border>
    <border>
      <left/>
      <right/>
      <top/>
      <bottom style="medium">
        <color indexed="8"/>
      </bottom>
      <diagonal/>
    </border>
    <border>
      <left/>
      <right style="thin">
        <color indexed="64"/>
      </right>
      <top style="medium">
        <color indexed="64"/>
      </top>
      <bottom style="medium">
        <color indexed="64"/>
      </bottom>
      <diagonal/>
    </border>
    <border>
      <left style="medium">
        <color indexed="64"/>
      </left>
      <right style="medium">
        <color auto="1"/>
      </right>
      <top style="thin">
        <color indexed="64"/>
      </top>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medium">
        <color indexed="64"/>
      </left>
      <right/>
      <top/>
      <bottom style="thin">
        <color indexed="64"/>
      </bottom>
      <diagonal/>
    </border>
    <border>
      <left style="medium">
        <color indexed="64"/>
      </left>
      <right/>
      <top style="thin">
        <color indexed="64"/>
      </top>
      <bottom/>
      <diagonal/>
    </border>
    <border>
      <left style="medium">
        <color auto="1"/>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style="thin">
        <color indexed="64"/>
      </right>
      <top style="medium">
        <color indexed="64"/>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medium">
        <color indexed="64"/>
      </right>
      <top/>
      <bottom style="thin">
        <color indexed="64"/>
      </bottom>
      <diagonal/>
    </border>
    <border>
      <left style="medium">
        <color indexed="64"/>
      </left>
      <right style="medium">
        <color auto="1"/>
      </right>
      <top/>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4" fillId="0" borderId="0"/>
    <xf numFmtId="0" fontId="20" fillId="0" borderId="0"/>
    <xf numFmtId="0" fontId="4" fillId="0" borderId="0"/>
    <xf numFmtId="43" fontId="18" fillId="0" borderId="0" applyFont="0" applyFill="0" applyBorder="0" applyAlignment="0" applyProtection="0"/>
    <xf numFmtId="9" fontId="18" fillId="0" borderId="0" applyFont="0" applyFill="0" applyBorder="0" applyAlignment="0" applyProtection="0"/>
  </cellStyleXfs>
  <cellXfs count="311">
    <xf numFmtId="0" fontId="0" fillId="0" borderId="0" xfId="0"/>
    <xf numFmtId="0" fontId="0" fillId="0" borderId="1" xfId="0" applyBorder="1"/>
    <xf numFmtId="0" fontId="0" fillId="0" borderId="0" xfId="0" applyBorder="1"/>
    <xf numFmtId="0" fontId="1"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0" borderId="3" xfId="0" applyFont="1" applyFill="1" applyBorder="1" applyAlignment="1">
      <alignment vertical="center" wrapText="1"/>
    </xf>
    <xf numFmtId="14" fontId="3" fillId="0" borderId="3"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wrapText="1"/>
    </xf>
    <xf numFmtId="14" fontId="3" fillId="0" borderId="3" xfId="0" applyNumberFormat="1" applyFont="1" applyFill="1" applyBorder="1"/>
    <xf numFmtId="0" fontId="2" fillId="2" borderId="4" xfId="0" applyFont="1" applyFill="1" applyBorder="1" applyAlignment="1">
      <alignment horizontal="center" vertical="center" wrapText="1"/>
    </xf>
    <xf numFmtId="0" fontId="1"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2" fillId="2" borderId="7" xfId="0" applyNumberFormat="1" applyFont="1" applyFill="1" applyBorder="1" applyAlignment="1">
      <alignment horizontal="center" vertical="center" wrapText="1"/>
    </xf>
    <xf numFmtId="14" fontId="2" fillId="2" borderId="7"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0" fillId="0" borderId="0" xfId="0" applyFill="1"/>
    <xf numFmtId="0" fontId="3" fillId="0" borderId="8" xfId="0" applyFont="1" applyFill="1" applyBorder="1" applyAlignment="1">
      <alignment vertical="center" wrapText="1"/>
    </xf>
    <xf numFmtId="0" fontId="0" fillId="0" borderId="0" xfId="0" applyAlignment="1">
      <alignment wrapText="1"/>
    </xf>
    <xf numFmtId="0" fontId="6" fillId="0" borderId="0" xfId="0" applyFont="1" applyAlignment="1">
      <alignment wrapText="1"/>
    </xf>
    <xf numFmtId="0" fontId="1" fillId="2" borderId="0" xfId="0" applyFont="1" applyFill="1" applyBorder="1" applyAlignment="1">
      <alignment horizontal="center" vertical="center" wrapText="1"/>
    </xf>
    <xf numFmtId="0" fontId="0" fillId="0" borderId="5" xfId="0" applyFill="1" applyBorder="1" applyAlignment="1">
      <alignment horizontal="center" vertical="center" wrapText="1"/>
    </xf>
    <xf numFmtId="0" fontId="1" fillId="2" borderId="3" xfId="0"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9" fontId="1" fillId="2" borderId="3" xfId="0" applyNumberFormat="1" applyFont="1" applyFill="1" applyBorder="1" applyAlignment="1">
      <alignment horizontal="center" vertical="center" wrapText="1"/>
    </xf>
    <xf numFmtId="0" fontId="0" fillId="0" borderId="0" xfId="0" applyBorder="1" applyAlignment="1">
      <alignment wrapText="1"/>
    </xf>
    <xf numFmtId="0" fontId="0" fillId="2" borderId="0" xfId="0" applyFill="1" applyBorder="1"/>
    <xf numFmtId="0" fontId="0" fillId="0" borderId="6" xfId="0" applyBorder="1" applyAlignment="1">
      <alignment horizontal="center" vertical="center" wrapText="1"/>
    </xf>
    <xf numFmtId="0" fontId="9" fillId="4"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1" fillId="2" borderId="6" xfId="0" applyFont="1" applyFill="1" applyBorder="1" applyAlignment="1">
      <alignment horizontal="center" vertical="center" wrapText="1"/>
    </xf>
    <xf numFmtId="14" fontId="0" fillId="0" borderId="6" xfId="0" applyNumberFormat="1" applyBorder="1" applyAlignment="1">
      <alignment horizontal="center" vertical="center" wrapText="1"/>
    </xf>
    <xf numFmtId="14" fontId="0" fillId="0" borderId="6" xfId="0" applyNumberFormat="1" applyFill="1" applyBorder="1" applyAlignment="1">
      <alignment horizontal="center" vertical="center" wrapText="1"/>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17"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9" fontId="1" fillId="2" borderId="11" xfId="0" applyNumberFormat="1" applyFont="1" applyFill="1" applyBorder="1" applyAlignment="1">
      <alignment horizontal="center" vertical="center" wrapText="1"/>
    </xf>
    <xf numFmtId="14" fontId="1" fillId="2" borderId="1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2"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14" fontId="0" fillId="0" borderId="3" xfId="0" applyNumberFormat="1" applyFont="1" applyFill="1" applyBorder="1" applyAlignment="1">
      <alignment horizontal="center" vertical="center"/>
    </xf>
    <xf numFmtId="14" fontId="0" fillId="0" borderId="13" xfId="0" applyNumberFormat="1" applyFont="1" applyFill="1" applyBorder="1" applyAlignment="1">
      <alignment horizontal="center" vertical="center"/>
    </xf>
    <xf numFmtId="0" fontId="5" fillId="0" borderId="11"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1" xfId="0" applyFont="1" applyFill="1" applyBorder="1" applyAlignment="1">
      <alignment horizontal="center" vertical="center" wrapText="1"/>
    </xf>
    <xf numFmtId="0" fontId="11" fillId="0" borderId="11" xfId="0" applyFont="1" applyFill="1" applyBorder="1" applyAlignment="1">
      <alignment horizontal="center" vertical="center" wrapText="1"/>
    </xf>
    <xf numFmtId="14" fontId="0" fillId="0" borderId="11" xfId="0" applyNumberFormat="1" applyFont="1" applyFill="1" applyBorder="1" applyAlignment="1">
      <alignment horizontal="center" vertical="center"/>
    </xf>
    <xf numFmtId="14" fontId="0" fillId="0" borderId="10" xfId="0" applyNumberFormat="1" applyFont="1" applyFill="1" applyBorder="1" applyAlignment="1">
      <alignment horizontal="center" vertical="center"/>
    </xf>
    <xf numFmtId="0" fontId="9" fillId="4" borderId="3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9" fontId="2" fillId="2" borderId="14" xfId="0" applyNumberFormat="1"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6" xfId="0" applyFont="1" applyFill="1" applyBorder="1" applyAlignment="1">
      <alignment horizontal="center" vertical="center" wrapText="1"/>
    </xf>
    <xf numFmtId="14" fontId="12" fillId="0" borderId="3" xfId="0" applyNumberFormat="1" applyFont="1" applyFill="1" applyBorder="1" applyAlignment="1">
      <alignment horizontal="center" vertical="center" wrapText="1"/>
    </xf>
    <xf numFmtId="0" fontId="13" fillId="0" borderId="0" xfId="1" applyFont="1"/>
    <xf numFmtId="0" fontId="15" fillId="3" borderId="0" xfId="1" applyFont="1" applyFill="1" applyBorder="1" applyAlignment="1" applyProtection="1">
      <alignment horizontal="left" vertical="top" wrapText="1"/>
    </xf>
    <xf numFmtId="0" fontId="17" fillId="2" borderId="20" xfId="1" applyFont="1" applyFill="1" applyBorder="1" applyAlignment="1">
      <alignment horizontal="center" vertical="center" wrapText="1"/>
    </xf>
    <xf numFmtId="0" fontId="13" fillId="2" borderId="2" xfId="1" applyFont="1" applyFill="1" applyBorder="1"/>
    <xf numFmtId="0" fontId="20" fillId="0" borderId="0" xfId="2"/>
    <xf numFmtId="0" fontId="15" fillId="3" borderId="0" xfId="2" applyFont="1" applyFill="1" applyBorder="1" applyAlignment="1" applyProtection="1">
      <alignment horizontal="left" vertical="top" wrapText="1"/>
    </xf>
    <xf numFmtId="0" fontId="0" fillId="0" borderId="3" xfId="0" applyFont="1" applyBorder="1" applyAlignment="1">
      <alignment horizontal="center" vertical="center" wrapText="1"/>
    </xf>
    <xf numFmtId="14" fontId="0" fillId="0" borderId="3" xfId="0" applyNumberFormat="1" applyFont="1" applyBorder="1" applyAlignment="1">
      <alignment horizontal="center" vertical="center"/>
    </xf>
    <xf numFmtId="0" fontId="26" fillId="4" borderId="12" xfId="0" applyFont="1" applyFill="1" applyBorder="1" applyAlignment="1">
      <alignment horizontal="center" vertical="center" wrapText="1"/>
    </xf>
    <xf numFmtId="0" fontId="26" fillId="4" borderId="10" xfId="0" applyFont="1" applyFill="1" applyBorder="1" applyAlignment="1">
      <alignment horizontal="center" vertical="center" wrapText="1"/>
    </xf>
    <xf numFmtId="14" fontId="0" fillId="0" borderId="3" xfId="0" applyNumberFormat="1" applyFont="1" applyBorder="1" applyAlignment="1">
      <alignment horizontal="center" vertical="center" wrapText="1"/>
    </xf>
    <xf numFmtId="0" fontId="1" fillId="2" borderId="32" xfId="2" applyFont="1" applyFill="1" applyBorder="1" applyAlignment="1" applyProtection="1">
      <alignment horizontal="center" vertical="center" wrapText="1"/>
    </xf>
    <xf numFmtId="0" fontId="8" fillId="2" borderId="52"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0" fillId="0" borderId="3" xfId="0" applyFont="1" applyBorder="1" applyAlignment="1">
      <alignment horizontal="center" vertical="center"/>
    </xf>
    <xf numFmtId="0" fontId="27" fillId="6" borderId="32" xfId="2" applyFont="1" applyFill="1" applyBorder="1" applyAlignment="1" applyProtection="1">
      <alignment horizontal="left" vertical="center" wrapText="1"/>
    </xf>
    <xf numFmtId="14" fontId="27" fillId="6" borderId="32" xfId="2" applyNumberFormat="1" applyFont="1" applyFill="1" applyBorder="1" applyAlignment="1" applyProtection="1">
      <alignment horizontal="center" vertical="center" wrapText="1"/>
    </xf>
    <xf numFmtId="0" fontId="15" fillId="3" borderId="32" xfId="2" applyFont="1" applyFill="1" applyBorder="1" applyAlignment="1" applyProtection="1">
      <alignment horizontal="left" vertical="center" wrapText="1"/>
    </xf>
    <xf numFmtId="0" fontId="15" fillId="3" borderId="32" xfId="2" applyFont="1" applyFill="1" applyBorder="1" applyAlignment="1" applyProtection="1">
      <alignment horizontal="center" vertical="center" wrapText="1"/>
    </xf>
    <xf numFmtId="0" fontId="20" fillId="0" borderId="32" xfId="2" applyBorder="1"/>
    <xf numFmtId="0" fontId="27" fillId="3" borderId="32" xfId="2" applyFont="1" applyFill="1" applyBorder="1" applyAlignment="1" applyProtection="1">
      <alignment horizontal="left" vertical="center" wrapText="1"/>
    </xf>
    <xf numFmtId="14" fontId="20" fillId="0" borderId="32" xfId="2" applyNumberFormat="1" applyBorder="1" applyAlignment="1">
      <alignment horizontal="center" vertical="center"/>
    </xf>
    <xf numFmtId="0" fontId="4" fillId="0" borderId="32" xfId="2" applyFont="1" applyBorder="1" applyAlignment="1">
      <alignment horizontal="center" vertical="center" wrapText="1"/>
    </xf>
    <xf numFmtId="0" fontId="4" fillId="0" borderId="32" xfId="2" applyFont="1" applyBorder="1" applyAlignment="1">
      <alignment horizontal="center" vertical="center"/>
    </xf>
    <xf numFmtId="0" fontId="8" fillId="2" borderId="26" xfId="0" applyFont="1" applyFill="1" applyBorder="1" applyAlignment="1">
      <alignment horizontal="center" vertical="center" wrapText="1"/>
    </xf>
    <xf numFmtId="0" fontId="4" fillId="0" borderId="0" xfId="1" applyFont="1"/>
    <xf numFmtId="0" fontId="2" fillId="2" borderId="6" xfId="0" applyFont="1" applyFill="1" applyBorder="1" applyAlignment="1">
      <alignment horizontal="center" vertical="center" wrapText="1"/>
    </xf>
    <xf numFmtId="2" fontId="0" fillId="0" borderId="0" xfId="0" applyNumberFormat="1" applyFont="1" applyBorder="1"/>
    <xf numFmtId="2" fontId="0" fillId="2" borderId="0" xfId="0" applyNumberFormat="1" applyFont="1" applyFill="1" applyBorder="1"/>
    <xf numFmtId="0" fontId="0" fillId="2" borderId="0" xfId="0" applyFill="1" applyBorder="1" applyAlignment="1">
      <alignment horizontal="center" vertical="center" wrapText="1"/>
    </xf>
    <xf numFmtId="0" fontId="0" fillId="2" borderId="0" xfId="0" applyFill="1"/>
    <xf numFmtId="4" fontId="0" fillId="0" borderId="0" xfId="0" applyNumberFormat="1"/>
    <xf numFmtId="3" fontId="0" fillId="0" borderId="0" xfId="0" applyNumberFormat="1"/>
    <xf numFmtId="4" fontId="5" fillId="0" borderId="0" xfId="0" applyNumberFormat="1" applyFont="1"/>
    <xf numFmtId="0" fontId="8" fillId="7" borderId="27" xfId="0" applyFont="1" applyFill="1" applyBorder="1" applyAlignment="1">
      <alignment horizontal="center" vertical="center" wrapText="1"/>
    </xf>
    <xf numFmtId="0" fontId="13" fillId="7" borderId="0" xfId="1" applyFont="1" applyFill="1"/>
    <xf numFmtId="0" fontId="17" fillId="7" borderId="18" xfId="1" applyFont="1" applyFill="1" applyBorder="1" applyAlignment="1">
      <alignment horizontal="center" vertical="center" wrapText="1"/>
    </xf>
    <xf numFmtId="0" fontId="17" fillId="7" borderId="29" xfId="1" applyFont="1" applyFill="1" applyBorder="1" applyAlignment="1">
      <alignment horizontal="center" vertical="center" wrapText="1"/>
    </xf>
    <xf numFmtId="0" fontId="17" fillId="7" borderId="22" xfId="1" applyFont="1" applyFill="1" applyBorder="1" applyAlignment="1">
      <alignment horizontal="center" vertical="center" wrapText="1"/>
    </xf>
    <xf numFmtId="0" fontId="13" fillId="7" borderId="3" xfId="1" applyFont="1" applyFill="1" applyBorder="1"/>
    <xf numFmtId="0" fontId="19" fillId="7" borderId="38" xfId="1" applyFont="1" applyFill="1" applyBorder="1" applyAlignment="1" applyProtection="1">
      <alignment horizontal="center" vertical="center" wrapText="1"/>
    </xf>
    <xf numFmtId="0" fontId="19" fillId="7" borderId="37" xfId="1" applyFont="1" applyFill="1" applyBorder="1" applyAlignment="1" applyProtection="1">
      <alignment horizontal="center" vertical="center" wrapText="1"/>
    </xf>
    <xf numFmtId="0" fontId="19" fillId="7" borderId="32" xfId="1" applyFont="1" applyFill="1" applyBorder="1" applyAlignment="1" applyProtection="1">
      <alignment horizontal="center" vertical="center" wrapText="1"/>
    </xf>
    <xf numFmtId="0" fontId="17" fillId="7" borderId="11" xfId="1" applyFont="1" applyFill="1" applyBorder="1" applyAlignment="1">
      <alignment horizontal="center" vertical="center" wrapText="1"/>
    </xf>
    <xf numFmtId="1" fontId="17" fillId="7" borderId="11" xfId="1" applyNumberFormat="1" applyFont="1" applyFill="1" applyBorder="1" applyAlignment="1">
      <alignment horizontal="center" vertical="center" wrapText="1"/>
    </xf>
    <xf numFmtId="14" fontId="17" fillId="7" borderId="11" xfId="1" applyNumberFormat="1" applyFont="1" applyFill="1" applyBorder="1" applyAlignment="1">
      <alignment horizontal="center" vertical="center" wrapText="1"/>
    </xf>
    <xf numFmtId="0" fontId="17" fillId="7" borderId="30" xfId="1"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15"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5" fillId="0" borderId="62" xfId="0" applyFont="1" applyFill="1" applyBorder="1" applyAlignment="1">
      <alignment horizontal="center" vertical="center"/>
    </xf>
    <xf numFmtId="0" fontId="2" fillId="2" borderId="6" xfId="0" applyFont="1" applyFill="1" applyBorder="1" applyAlignment="1">
      <alignment horizontal="center" vertical="center"/>
    </xf>
    <xf numFmtId="14" fontId="2" fillId="2" borderId="6" xfId="0" applyNumberFormat="1" applyFont="1" applyFill="1" applyBorder="1" applyAlignment="1">
      <alignment horizontal="center" vertical="center"/>
    </xf>
    <xf numFmtId="0" fontId="0" fillId="7" borderId="63" xfId="0" applyFont="1" applyFill="1" applyBorder="1"/>
    <xf numFmtId="14" fontId="0" fillId="0" borderId="13" xfId="0" applyNumberFormat="1" applyFont="1" applyBorder="1" applyAlignment="1">
      <alignment horizontal="center" vertical="center"/>
    </xf>
    <xf numFmtId="0" fontId="0" fillId="0" borderId="11" xfId="0" applyFont="1" applyBorder="1" applyAlignment="1">
      <alignment horizontal="center" vertical="center"/>
    </xf>
    <xf numFmtId="0" fontId="0" fillId="0" borderId="11" xfId="0" applyFont="1" applyBorder="1" applyAlignment="1">
      <alignment horizontal="center" vertical="center" wrapText="1"/>
    </xf>
    <xf numFmtId="14" fontId="0" fillId="0" borderId="11" xfId="0" applyNumberFormat="1" applyFont="1" applyBorder="1" applyAlignment="1">
      <alignment horizontal="center" vertical="center"/>
    </xf>
    <xf numFmtId="14" fontId="0" fillId="0" borderId="10" xfId="0" applyNumberFormat="1" applyFont="1" applyBorder="1" applyAlignment="1">
      <alignment horizontal="center" vertical="center"/>
    </xf>
    <xf numFmtId="0" fontId="1" fillId="7" borderId="20" xfId="0" applyFont="1" applyFill="1" applyBorder="1" applyAlignment="1">
      <alignment horizontal="center" vertical="center"/>
    </xf>
    <xf numFmtId="0" fontId="5" fillId="0" borderId="58" xfId="0" applyFont="1" applyBorder="1" applyAlignment="1">
      <alignment horizontal="center" vertical="center"/>
    </xf>
    <xf numFmtId="0" fontId="5" fillId="0" borderId="58" xfId="0" applyFont="1" applyBorder="1" applyAlignment="1">
      <alignment horizontal="center" vertical="center" wrapText="1"/>
    </xf>
    <xf numFmtId="0" fontId="5" fillId="0" borderId="59" xfId="0" applyFont="1" applyBorder="1" applyAlignment="1">
      <alignment horizontal="center" vertical="center"/>
    </xf>
    <xf numFmtId="0" fontId="8" fillId="7" borderId="25" xfId="0" applyFont="1" applyFill="1" applyBorder="1" applyAlignment="1">
      <alignment horizontal="center" vertical="center" wrapText="1"/>
    </xf>
    <xf numFmtId="0" fontId="19" fillId="7" borderId="34" xfId="1" applyFont="1" applyFill="1" applyBorder="1" applyAlignment="1" applyProtection="1">
      <alignment horizontal="center" vertical="center" wrapText="1"/>
    </xf>
    <xf numFmtId="0" fontId="0" fillId="0" borderId="3" xfId="0" applyFont="1" applyFill="1" applyBorder="1" applyAlignment="1">
      <alignment horizontal="center" vertical="center" wrapText="1"/>
    </xf>
    <xf numFmtId="0" fontId="28" fillId="0" borderId="11" xfId="0" applyFont="1" applyFill="1" applyBorder="1" applyAlignment="1">
      <alignment horizontal="center" vertical="center" wrapText="1"/>
    </xf>
    <xf numFmtId="14" fontId="28" fillId="0" borderId="11" xfId="0" applyNumberFormat="1" applyFont="1" applyFill="1" applyBorder="1" applyAlignment="1">
      <alignment horizontal="center" vertical="center" wrapText="1"/>
    </xf>
    <xf numFmtId="14" fontId="28" fillId="0" borderId="10" xfId="0"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9" fontId="29" fillId="0" borderId="4" xfId="0" applyNumberFormat="1" applyFont="1" applyFill="1" applyBorder="1" applyAlignment="1">
      <alignment horizontal="center" vertical="center" wrapText="1"/>
    </xf>
    <xf numFmtId="15" fontId="29" fillId="0" borderId="28"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66" xfId="0" applyFont="1" applyFill="1" applyBorder="1" applyAlignment="1">
      <alignment horizontal="center" vertical="center" wrapText="1"/>
    </xf>
    <xf numFmtId="0" fontId="9" fillId="4" borderId="67"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58" xfId="0" applyFont="1" applyFill="1" applyBorder="1" applyAlignment="1">
      <alignment horizontal="center" vertical="center" wrapText="1"/>
    </xf>
    <xf numFmtId="14" fontId="30" fillId="0" borderId="58" xfId="0" applyNumberFormat="1" applyFont="1" applyFill="1" applyBorder="1" applyAlignment="1">
      <alignment horizontal="center" vertical="center" wrapText="1"/>
    </xf>
    <xf numFmtId="14" fontId="30" fillId="0" borderId="59" xfId="0" applyNumberFormat="1"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Fill="1" applyBorder="1" applyAlignment="1">
      <alignment horizontal="center" vertical="center" wrapText="1"/>
    </xf>
    <xf numFmtId="14" fontId="30" fillId="0" borderId="3" xfId="0" applyNumberFormat="1" applyFont="1" applyFill="1" applyBorder="1" applyAlignment="1">
      <alignment horizontal="center" vertical="center" wrapText="1"/>
    </xf>
    <xf numFmtId="0" fontId="30" fillId="0" borderId="2" xfId="0" applyFont="1" applyFill="1" applyBorder="1" applyAlignment="1">
      <alignment horizontal="center" vertical="center" wrapText="1"/>
    </xf>
    <xf numFmtId="14" fontId="0" fillId="0" borderId="3" xfId="0" applyNumberFormat="1" applyBorder="1" applyAlignment="1">
      <alignment horizontal="center" vertical="center" wrapText="1"/>
    </xf>
    <xf numFmtId="0" fontId="3" fillId="0" borderId="3" xfId="0" applyFont="1" applyBorder="1" applyAlignment="1">
      <alignment horizontal="center" vertical="center" wrapText="1"/>
    </xf>
    <xf numFmtId="9" fontId="3" fillId="0" borderId="3" xfId="0" applyNumberFormat="1" applyFont="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wrapText="1"/>
    </xf>
    <xf numFmtId="14" fontId="3" fillId="0" borderId="13" xfId="0" applyNumberFormat="1" applyFont="1" applyBorder="1" applyAlignment="1">
      <alignment horizontal="center" vertical="center" wrapText="1"/>
    </xf>
    <xf numFmtId="0" fontId="15" fillId="3" borderId="31" xfId="1" applyFont="1" applyFill="1" applyBorder="1" applyAlignment="1">
      <alignment horizontal="center" vertical="center" wrapText="1"/>
    </xf>
    <xf numFmtId="0" fontId="15" fillId="3" borderId="30" xfId="1" applyFont="1" applyFill="1" applyBorder="1" applyAlignment="1">
      <alignment horizontal="center" vertical="center" wrapText="1"/>
    </xf>
    <xf numFmtId="14" fontId="15" fillId="3" borderId="30" xfId="1" applyNumberFormat="1" applyFont="1" applyFill="1" applyBorder="1" applyAlignment="1">
      <alignment horizontal="center" vertical="center" wrapText="1"/>
    </xf>
    <xf numFmtId="0" fontId="15" fillId="3" borderId="36" xfId="1" applyFont="1" applyFill="1" applyBorder="1" applyAlignment="1">
      <alignment horizontal="center" vertical="center" wrapText="1"/>
    </xf>
    <xf numFmtId="0" fontId="4" fillId="0" borderId="0" xfId="1"/>
    <xf numFmtId="0" fontId="32" fillId="0" borderId="0" xfId="0" applyFont="1" applyAlignment="1">
      <alignment horizontal="right"/>
    </xf>
    <xf numFmtId="0" fontId="33" fillId="0" borderId="3" xfId="0" applyFont="1" applyFill="1" applyBorder="1" applyAlignment="1">
      <alignment horizontal="center" vertical="center" wrapText="1"/>
    </xf>
    <xf numFmtId="15" fontId="33" fillId="4" borderId="3" xfId="0" applyNumberFormat="1" applyFont="1" applyFill="1" applyBorder="1" applyAlignment="1">
      <alignment horizontal="center" vertical="center" wrapText="1"/>
    </xf>
    <xf numFmtId="14" fontId="30" fillId="0" borderId="13" xfId="0" applyNumberFormat="1" applyFont="1" applyFill="1" applyBorder="1" applyAlignment="1">
      <alignment horizontal="center" vertical="center" wrapText="1"/>
    </xf>
    <xf numFmtId="0" fontId="30" fillId="0" borderId="12" xfId="0" applyFont="1" applyBorder="1" applyAlignment="1">
      <alignment horizontal="center" vertical="center" wrapText="1"/>
    </xf>
    <xf numFmtId="0" fontId="26" fillId="4" borderId="11" xfId="0" applyFont="1" applyFill="1" applyBorder="1" applyAlignment="1">
      <alignment horizontal="center" vertical="center" wrapText="1"/>
    </xf>
    <xf numFmtId="0" fontId="0" fillId="7" borderId="63" xfId="0" applyFont="1" applyFill="1" applyBorder="1" applyAlignment="1">
      <alignment vertical="center"/>
    </xf>
    <xf numFmtId="0" fontId="0" fillId="0" borderId="0" xfId="0" applyAlignment="1">
      <alignment vertical="center"/>
    </xf>
    <xf numFmtId="0" fontId="1" fillId="7" borderId="2" xfId="0" applyFont="1" applyFill="1" applyBorder="1" applyAlignment="1">
      <alignment horizontal="center" vertical="center" wrapText="1"/>
    </xf>
    <xf numFmtId="0" fontId="3" fillId="0" borderId="3" xfId="4" applyNumberFormat="1"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0" xfId="0" applyBorder="1" applyAlignment="1"/>
    <xf numFmtId="0" fontId="36" fillId="0" borderId="0" xfId="0" applyFont="1" applyBorder="1" applyAlignment="1">
      <alignment vertical="center" wrapText="1"/>
    </xf>
    <xf numFmtId="0" fontId="0" fillId="0" borderId="0" xfId="0" applyAlignment="1">
      <alignment vertical="center" wrapText="1"/>
    </xf>
    <xf numFmtId="14" fontId="0" fillId="0" borderId="0" xfId="0" applyNumberFormat="1" applyAlignment="1">
      <alignment vertical="center"/>
    </xf>
    <xf numFmtId="0" fontId="38" fillId="0" borderId="0" xfId="1" applyFont="1" applyAlignment="1">
      <alignment horizontal="center" vertical="center"/>
    </xf>
    <xf numFmtId="0" fontId="33" fillId="4" borderId="3"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33" fillId="0" borderId="3" xfId="0" applyFont="1" applyBorder="1" applyAlignment="1">
      <alignment horizontal="center" vertical="center" wrapText="1"/>
    </xf>
    <xf numFmtId="14" fontId="11" fillId="0" borderId="3" xfId="0" applyNumberFormat="1" applyFont="1" applyBorder="1" applyAlignment="1">
      <alignment horizontal="center" vertical="center" wrapText="1"/>
    </xf>
    <xf numFmtId="0" fontId="3" fillId="0" borderId="3" xfId="4" applyNumberFormat="1" applyFont="1" applyFill="1" applyBorder="1" applyAlignment="1">
      <alignment horizontal="center" vertical="center"/>
    </xf>
    <xf numFmtId="0" fontId="3" fillId="0" borderId="3" xfId="0" applyFont="1" applyFill="1" applyBorder="1" applyAlignment="1">
      <alignment horizontal="center" vertical="center"/>
    </xf>
    <xf numFmtId="14" fontId="11" fillId="0" borderId="3" xfId="0" applyNumberFormat="1" applyFont="1" applyFill="1" applyBorder="1" applyAlignment="1">
      <alignment horizontal="center" vertical="center" wrapText="1"/>
    </xf>
    <xf numFmtId="9" fontId="33" fillId="4" borderId="3" xfId="0" applyNumberFormat="1" applyFont="1" applyFill="1" applyBorder="1" applyAlignment="1">
      <alignment horizontal="center" vertical="center" wrapText="1"/>
    </xf>
    <xf numFmtId="9" fontId="33" fillId="4" borderId="3" xfId="5" applyFont="1" applyFill="1" applyBorder="1" applyAlignment="1">
      <alignment horizontal="center" vertical="center" wrapText="1"/>
    </xf>
    <xf numFmtId="14" fontId="0" fillId="0" borderId="3" xfId="0" applyNumberFormat="1" applyBorder="1" applyAlignment="1">
      <alignment horizontal="center" vertical="center"/>
    </xf>
    <xf numFmtId="0" fontId="0" fillId="0" borderId="0" xfId="0" applyAlignment="1">
      <alignment horizontal="center" vertical="center"/>
    </xf>
    <xf numFmtId="9" fontId="3" fillId="0" borderId="3" xfId="5" applyFont="1" applyFill="1" applyBorder="1" applyAlignment="1">
      <alignment horizontal="center" vertical="center" wrapText="1"/>
    </xf>
    <xf numFmtId="9" fontId="3" fillId="0" borderId="3" xfId="0" applyNumberFormat="1" applyFont="1" applyFill="1" applyBorder="1" applyAlignment="1">
      <alignment horizontal="center" vertical="center" wrapText="1"/>
    </xf>
    <xf numFmtId="9" fontId="3" fillId="0" borderId="3" xfId="0" applyNumberFormat="1" applyFont="1" applyFill="1" applyBorder="1" applyAlignment="1">
      <alignment horizontal="center" vertical="center"/>
    </xf>
    <xf numFmtId="1" fontId="3" fillId="0" borderId="3" xfId="0" applyNumberFormat="1" applyFont="1" applyFill="1" applyBorder="1" applyAlignment="1">
      <alignment horizontal="center" vertical="center"/>
    </xf>
    <xf numFmtId="0" fontId="0" fillId="0" borderId="3" xfId="0" applyBorder="1" applyAlignment="1">
      <alignment horizontal="center"/>
    </xf>
    <xf numFmtId="0" fontId="0" fillId="0" borderId="0" xfId="0" applyAlignment="1">
      <alignment horizontal="left" vertical="center" wrapText="1" indent="4"/>
    </xf>
    <xf numFmtId="0" fontId="35" fillId="0" borderId="70"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71" xfId="0" applyFont="1" applyBorder="1" applyAlignment="1">
      <alignment horizontal="center" vertical="center" wrapText="1"/>
    </xf>
    <xf numFmtId="0" fontId="35" fillId="0" borderId="72" xfId="0" applyFont="1" applyBorder="1" applyAlignment="1">
      <alignment horizontal="center" vertical="center" wrapText="1"/>
    </xf>
    <xf numFmtId="0" fontId="35" fillId="0" borderId="73" xfId="0" applyFont="1" applyBorder="1" applyAlignment="1">
      <alignment horizontal="center" vertical="center" wrapText="1"/>
    </xf>
    <xf numFmtId="0" fontId="31" fillId="7" borderId="0" xfId="0" applyFont="1" applyFill="1" applyAlignment="1">
      <alignment horizontal="center" vertical="center" wrapText="1"/>
    </xf>
    <xf numFmtId="0" fontId="31" fillId="7" borderId="0" xfId="0" applyFont="1" applyFill="1" applyAlignment="1">
      <alignment horizontal="center" vertical="center"/>
    </xf>
    <xf numFmtId="0" fontId="34" fillId="0" borderId="3" xfId="0" applyFont="1" applyBorder="1" applyAlignment="1">
      <alignment horizontal="center" vertical="center"/>
    </xf>
    <xf numFmtId="0" fontId="5" fillId="0" borderId="3" xfId="0" applyFont="1" applyBorder="1" applyAlignment="1">
      <alignment horizontal="left" vertical="center"/>
    </xf>
    <xf numFmtId="0" fontId="5" fillId="0" borderId="3" xfId="0" applyFont="1" applyBorder="1" applyAlignment="1">
      <alignment horizontal="left" vertical="center" wrapText="1"/>
    </xf>
    <xf numFmtId="0" fontId="0" fillId="0" borderId="0" xfId="0" applyAlignment="1">
      <alignment horizontal="center"/>
    </xf>
    <xf numFmtId="0" fontId="6" fillId="0" borderId="0" xfId="0" applyFont="1" applyBorder="1" applyAlignment="1">
      <alignment horizontal="right" wrapText="1"/>
    </xf>
    <xf numFmtId="0" fontId="0" fillId="0" borderId="0" xfId="0" applyBorder="1" applyAlignment="1">
      <alignment horizontal="right" wrapText="1"/>
    </xf>
    <xf numFmtId="0" fontId="10" fillId="7" borderId="20"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58" xfId="0" applyFont="1" applyFill="1" applyBorder="1" applyAlignment="1">
      <alignment horizontal="center" vertical="center" wrapText="1"/>
    </xf>
    <xf numFmtId="0" fontId="10" fillId="7" borderId="59"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8" fillId="7" borderId="40"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60" xfId="0" applyFont="1" applyFill="1" applyBorder="1" applyAlignment="1">
      <alignment horizontal="center" vertical="center" wrapText="1"/>
    </xf>
    <xf numFmtId="0" fontId="15" fillId="3" borderId="32" xfId="2" applyFont="1" applyFill="1" applyBorder="1" applyAlignment="1" applyProtection="1">
      <alignment horizontal="left" vertical="center" wrapText="1"/>
    </xf>
    <xf numFmtId="0" fontId="15" fillId="3" borderId="32" xfId="2" applyFont="1" applyFill="1" applyBorder="1" applyAlignment="1" applyProtection="1">
      <alignment horizontal="center" vertical="center" wrapText="1"/>
    </xf>
    <xf numFmtId="0" fontId="27" fillId="6" borderId="32" xfId="2" applyFont="1" applyFill="1" applyBorder="1" applyAlignment="1" applyProtection="1">
      <alignment horizontal="left" vertical="center" wrapText="1"/>
    </xf>
    <xf numFmtId="14" fontId="27" fillId="6" borderId="32" xfId="2" applyNumberFormat="1" applyFont="1" applyFill="1" applyBorder="1" applyAlignment="1" applyProtection="1">
      <alignment horizontal="center" vertical="center" wrapText="1"/>
    </xf>
    <xf numFmtId="0" fontId="27" fillId="6" borderId="32" xfId="2" applyFont="1" applyFill="1" applyBorder="1" applyAlignment="1" applyProtection="1">
      <alignment horizontal="center" vertical="center" wrapText="1"/>
    </xf>
    <xf numFmtId="0" fontId="14" fillId="3" borderId="0" xfId="2" applyFont="1" applyFill="1" applyBorder="1" applyAlignment="1" applyProtection="1">
      <alignment horizontal="center" vertical="center" wrapText="1"/>
    </xf>
    <xf numFmtId="0" fontId="21" fillId="3" borderId="0" xfId="2" applyFont="1" applyFill="1" applyBorder="1" applyAlignment="1" applyProtection="1">
      <alignment horizontal="left" vertical="center" wrapText="1"/>
    </xf>
    <xf numFmtId="0" fontId="21" fillId="3" borderId="41" xfId="2" applyFont="1" applyFill="1" applyBorder="1" applyAlignment="1" applyProtection="1">
      <alignment horizontal="left" vertical="center" wrapText="1"/>
    </xf>
    <xf numFmtId="0" fontId="21" fillId="3" borderId="42" xfId="2" applyFont="1" applyFill="1" applyBorder="1" applyAlignment="1" applyProtection="1">
      <alignment horizontal="left" vertical="center" wrapText="1"/>
    </xf>
    <xf numFmtId="0" fontId="21" fillId="3" borderId="43" xfId="2" applyFont="1" applyFill="1" applyBorder="1" applyAlignment="1" applyProtection="1">
      <alignment horizontal="left" vertical="center" wrapText="1"/>
    </xf>
    <xf numFmtId="0" fontId="21" fillId="3" borderId="44" xfId="2" applyFont="1" applyFill="1" applyBorder="1" applyAlignment="1" applyProtection="1">
      <alignment horizontal="left" vertical="center" wrapText="1"/>
    </xf>
    <xf numFmtId="0" fontId="21" fillId="3" borderId="45" xfId="2" applyFont="1" applyFill="1" applyBorder="1" applyAlignment="1" applyProtection="1">
      <alignment horizontal="left" vertical="center" wrapText="1"/>
    </xf>
    <xf numFmtId="0" fontId="21" fillId="3" borderId="46" xfId="2" applyFont="1" applyFill="1" applyBorder="1" applyAlignment="1" applyProtection="1">
      <alignment horizontal="left" vertical="center" wrapText="1"/>
    </xf>
    <xf numFmtId="0" fontId="21" fillId="3" borderId="47" xfId="2" applyFont="1" applyFill="1" applyBorder="1" applyAlignment="1" applyProtection="1">
      <alignment horizontal="left" vertical="center" wrapText="1"/>
    </xf>
    <xf numFmtId="0" fontId="21" fillId="3" borderId="48" xfId="2" applyFont="1" applyFill="1" applyBorder="1" applyAlignment="1" applyProtection="1">
      <alignment horizontal="left" vertical="center" wrapText="1"/>
    </xf>
    <xf numFmtId="0" fontId="21" fillId="3" borderId="49" xfId="2" applyFont="1" applyFill="1" applyBorder="1" applyAlignment="1" applyProtection="1">
      <alignment horizontal="left" vertical="center" wrapText="1"/>
    </xf>
    <xf numFmtId="0" fontId="1" fillId="2" borderId="32" xfId="2" applyFont="1" applyFill="1" applyBorder="1" applyAlignment="1" applyProtection="1">
      <alignment horizontal="center" vertical="center" wrapText="1"/>
    </xf>
    <xf numFmtId="0" fontId="21" fillId="3" borderId="50" xfId="2" applyFont="1" applyFill="1" applyBorder="1" applyAlignment="1" applyProtection="1">
      <alignment horizontal="left" vertical="center" wrapText="1"/>
    </xf>
    <xf numFmtId="0" fontId="21" fillId="3" borderId="9" xfId="2" applyFont="1" applyFill="1" applyBorder="1" applyAlignment="1" applyProtection="1">
      <alignment horizontal="left" vertical="center" wrapText="1"/>
    </xf>
    <xf numFmtId="0" fontId="21" fillId="3" borderId="51" xfId="2" applyFont="1" applyFill="1" applyBorder="1" applyAlignment="1" applyProtection="1">
      <alignment horizontal="left" vertical="center" wrapText="1"/>
    </xf>
    <xf numFmtId="0" fontId="22" fillId="3" borderId="0" xfId="2" applyFont="1" applyFill="1" applyBorder="1" applyAlignment="1" applyProtection="1">
      <alignment horizontal="center" vertical="center" wrapText="1"/>
    </xf>
    <xf numFmtId="0" fontId="27" fillId="3" borderId="55" xfId="2" applyFont="1" applyFill="1" applyBorder="1" applyAlignment="1" applyProtection="1">
      <alignment horizontal="left" vertical="center" wrapText="1"/>
    </xf>
    <xf numFmtId="0" fontId="0" fillId="0" borderId="56" xfId="0" applyBorder="1" applyAlignment="1"/>
    <xf numFmtId="0" fontId="20" fillId="0" borderId="55" xfId="2" applyBorder="1" applyAlignment="1">
      <alignment horizontal="center" vertical="center"/>
    </xf>
    <xf numFmtId="0" fontId="0" fillId="0" borderId="56" xfId="0" applyBorder="1" applyAlignment="1">
      <alignment horizontal="center" vertical="center"/>
    </xf>
    <xf numFmtId="14" fontId="20" fillId="0" borderId="32" xfId="2" applyNumberFormat="1" applyBorder="1" applyAlignment="1">
      <alignment horizontal="center" vertical="center"/>
    </xf>
    <xf numFmtId="0" fontId="0" fillId="0" borderId="32" xfId="0" applyBorder="1" applyAlignment="1">
      <alignment horizontal="center" vertical="center"/>
    </xf>
    <xf numFmtId="0" fontId="4" fillId="0" borderId="55" xfId="2" applyFont="1" applyBorder="1" applyAlignment="1">
      <alignment horizontal="center" vertical="center" wrapText="1"/>
    </xf>
    <xf numFmtId="0" fontId="0" fillId="0" borderId="56" xfId="0" applyBorder="1" applyAlignment="1">
      <alignment horizontal="center" vertical="center" wrapText="1"/>
    </xf>
    <xf numFmtId="0" fontId="4" fillId="0" borderId="22" xfId="1" applyFont="1" applyBorder="1" applyAlignment="1">
      <alignment horizontal="right"/>
    </xf>
    <xf numFmtId="0" fontId="18" fillId="0" borderId="22" xfId="0" applyFont="1" applyBorder="1" applyAlignment="1">
      <alignment horizontal="right"/>
    </xf>
    <xf numFmtId="0" fontId="14" fillId="3" borderId="0" xfId="1" applyFont="1" applyFill="1" applyBorder="1" applyAlignment="1" applyProtection="1">
      <alignment horizontal="center" vertical="center" wrapText="1"/>
    </xf>
    <xf numFmtId="0" fontId="16" fillId="3" borderId="0" xfId="1" applyFont="1" applyFill="1" applyBorder="1" applyAlignment="1" applyProtection="1">
      <alignment horizontal="left" vertical="center" wrapText="1"/>
    </xf>
    <xf numFmtId="0" fontId="16" fillId="3" borderId="9" xfId="1" applyFont="1" applyFill="1" applyBorder="1" applyAlignment="1" applyProtection="1">
      <alignment horizontal="left" vertical="center" wrapText="1"/>
    </xf>
    <xf numFmtId="0" fontId="19" fillId="7" borderId="32" xfId="1" applyFont="1" applyFill="1" applyBorder="1" applyAlignment="1" applyProtection="1">
      <alignment horizontal="center" vertical="center" wrapText="1"/>
    </xf>
    <xf numFmtId="0" fontId="15" fillId="3" borderId="30" xfId="1" applyFont="1" applyFill="1" applyBorder="1" applyAlignment="1">
      <alignment horizontal="center" vertical="center" wrapText="1"/>
    </xf>
    <xf numFmtId="14" fontId="15" fillId="3" borderId="30" xfId="1" applyNumberFormat="1" applyFont="1" applyFill="1" applyBorder="1" applyAlignment="1">
      <alignment horizontal="center" vertical="center" wrapText="1"/>
    </xf>
    <xf numFmtId="0" fontId="19" fillId="7" borderId="33" xfId="1" applyFont="1" applyFill="1" applyBorder="1" applyAlignment="1" applyProtection="1">
      <alignment horizontal="center" vertical="center" wrapText="1"/>
    </xf>
    <xf numFmtId="0" fontId="19" fillId="7" borderId="35" xfId="1" applyFont="1" applyFill="1" applyBorder="1" applyAlignment="1" applyProtection="1">
      <alignment horizontal="center" vertical="center" wrapText="1"/>
    </xf>
    <xf numFmtId="0" fontId="19" fillId="7" borderId="37" xfId="1" applyFont="1" applyFill="1" applyBorder="1" applyAlignment="1" applyProtection="1">
      <alignment horizontal="center" vertical="center" wrapText="1"/>
    </xf>
    <xf numFmtId="0" fontId="17" fillId="7" borderId="0" xfId="1" applyFont="1" applyFill="1" applyAlignment="1">
      <alignment horizontal="center"/>
    </xf>
    <xf numFmtId="0" fontId="18" fillId="7" borderId="0" xfId="0" applyFont="1" applyFill="1" applyAlignment="1">
      <alignment horizontal="center"/>
    </xf>
    <xf numFmtId="0" fontId="6" fillId="0" borderId="22" xfId="0" applyFont="1" applyBorder="1" applyAlignment="1">
      <alignment horizontal="right" wrapText="1"/>
    </xf>
    <xf numFmtId="0" fontId="0" fillId="0" borderId="22" xfId="0" applyBorder="1" applyAlignment="1">
      <alignment horizontal="right" wrapText="1"/>
    </xf>
    <xf numFmtId="0" fontId="25" fillId="7" borderId="20" xfId="0" applyFont="1" applyFill="1" applyBorder="1" applyAlignment="1">
      <alignment horizontal="center" vertical="center" wrapText="1"/>
    </xf>
    <xf numFmtId="0" fontId="25" fillId="7" borderId="18" xfId="0" applyFont="1" applyFill="1" applyBorder="1" applyAlignment="1">
      <alignment horizontal="center" vertical="center" wrapText="1"/>
    </xf>
    <xf numFmtId="0" fontId="25" fillId="7" borderId="17"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5" fillId="7" borderId="13"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5" fillId="7" borderId="57" xfId="0" applyFont="1" applyFill="1" applyBorder="1" applyAlignment="1">
      <alignment horizontal="center" vertical="center" wrapText="1"/>
    </xf>
    <xf numFmtId="0" fontId="0" fillId="0" borderId="54" xfId="0" applyBorder="1" applyAlignment="1">
      <alignment horizontal="center" vertical="center" wrapText="1"/>
    </xf>
    <xf numFmtId="0" fontId="25" fillId="7" borderId="15"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xf>
    <xf numFmtId="0" fontId="1" fillId="7" borderId="1" xfId="0" applyFont="1" applyFill="1" applyBorder="1" applyAlignment="1">
      <alignment horizontal="center"/>
    </xf>
    <xf numFmtId="0" fontId="1" fillId="7" borderId="0" xfId="0" applyFont="1" applyFill="1" applyBorder="1" applyAlignment="1">
      <alignment horizontal="center"/>
    </xf>
    <xf numFmtId="0" fontId="0" fillId="0" borderId="3" xfId="0" applyBorder="1" applyAlignment="1">
      <alignment horizontal="center" vertical="center" wrapText="1"/>
    </xf>
    <xf numFmtId="0" fontId="26" fillId="4" borderId="11"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54"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1" fillId="7" borderId="23" xfId="0" applyFont="1" applyFill="1" applyBorder="1" applyAlignment="1">
      <alignment horizontal="center" vertical="center"/>
    </xf>
    <xf numFmtId="0" fontId="1" fillId="7" borderId="22"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0" xfId="0" applyFont="1" applyFill="1" applyBorder="1" applyAlignment="1">
      <alignment horizontal="center" vertical="center"/>
    </xf>
    <xf numFmtId="0" fontId="1" fillId="7" borderId="64" xfId="0" applyFont="1" applyFill="1" applyBorder="1" applyAlignment="1">
      <alignment horizontal="center" vertical="center"/>
    </xf>
    <xf numFmtId="0" fontId="1" fillId="7" borderId="23" xfId="0" applyFont="1" applyFill="1" applyBorder="1" applyAlignment="1">
      <alignment horizontal="center"/>
    </xf>
    <xf numFmtId="0" fontId="1" fillId="7" borderId="22" xfId="0" applyFont="1" applyFill="1" applyBorder="1" applyAlignment="1">
      <alignment horizontal="center"/>
    </xf>
    <xf numFmtId="0" fontId="1" fillId="7" borderId="64" xfId="0" applyFont="1" applyFill="1" applyBorder="1" applyAlignment="1">
      <alignment horizontal="center"/>
    </xf>
    <xf numFmtId="0" fontId="0" fillId="0" borderId="65" xfId="0" applyBorder="1" applyAlignment="1">
      <alignment horizontal="center" vertical="center" wrapText="1"/>
    </xf>
    <xf numFmtId="0" fontId="0" fillId="0" borderId="0" xfId="0" applyBorder="1" applyAlignment="1">
      <alignment horizontal="right"/>
    </xf>
    <xf numFmtId="0" fontId="1" fillId="2" borderId="1" xfId="0" applyFont="1" applyFill="1" applyBorder="1" applyAlignment="1">
      <alignment horizontal="center"/>
    </xf>
    <xf numFmtId="0" fontId="1" fillId="2" borderId="0" xfId="0" applyFont="1" applyFill="1" applyBorder="1" applyAlignment="1">
      <alignment horizontal="center"/>
    </xf>
    <xf numFmtId="0" fontId="2" fillId="2"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xf numFmtId="0" fontId="2" fillId="2" borderId="15" xfId="0" applyFont="1" applyFill="1" applyBorder="1" applyAlignment="1">
      <alignment horizontal="center" vertical="center" wrapText="1"/>
    </xf>
    <xf numFmtId="0" fontId="1" fillId="2" borderId="23" xfId="0" applyFont="1" applyFill="1" applyBorder="1" applyAlignment="1">
      <alignment horizontal="center"/>
    </xf>
    <xf numFmtId="0" fontId="1" fillId="2" borderId="22" xfId="0" applyFont="1" applyFill="1" applyBorder="1" applyAlignment="1">
      <alignment horizontal="center"/>
    </xf>
    <xf numFmtId="0" fontId="0" fillId="0" borderId="21" xfId="0" applyBorder="1" applyAlignment="1">
      <alignment horizontal="right"/>
    </xf>
  </cellXfs>
  <cellStyles count="6">
    <cellStyle name="Millares" xfId="4" builtinId="3"/>
    <cellStyle name="Normal" xfId="0" builtinId="0"/>
    <cellStyle name="Normal 2" xfId="1" xr:uid="{00000000-0005-0000-0000-000001000000}"/>
    <cellStyle name="Normal 3" xfId="2" xr:uid="{00000000-0005-0000-0000-000002000000}"/>
    <cellStyle name="Normal 3 2" xfId="3" xr:uid="{6A7B603A-39AF-49E1-88A4-1C2BC5D6A91B}"/>
    <cellStyle name="Porcentaje" xfId="5" builtinId="5"/>
  </cellStyles>
  <dxfs count="5">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s>
  <tableStyles count="0" defaultTableStyle="TableStyleMedium2" defaultPivotStyle="PivotStyleLight16"/>
  <colors>
    <mruColors>
      <color rgb="FF069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hyperlink" Target="#'Trans y Acceso Inf - Eli '!A1"/><Relationship Id="rId18" Type="http://schemas.openxmlformats.org/officeDocument/2006/relationships/image" Target="../media/image12.svg"/><Relationship Id="rId3" Type="http://schemas.openxmlformats.org/officeDocument/2006/relationships/image" Target="../media/image2.svg"/><Relationship Id="rId21" Type="http://schemas.openxmlformats.org/officeDocument/2006/relationships/image" Target="../media/image14.svg"/><Relationship Id="rId7" Type="http://schemas.openxmlformats.org/officeDocument/2006/relationships/hyperlink" Target="#'3. Rendicion de cuentas '!A1"/><Relationship Id="rId12" Type="http://schemas.openxmlformats.org/officeDocument/2006/relationships/image" Target="../media/image8.svg"/><Relationship Id="rId17" Type="http://schemas.openxmlformats.org/officeDocument/2006/relationships/image" Target="../media/image11.png"/><Relationship Id="rId2" Type="http://schemas.openxmlformats.org/officeDocument/2006/relationships/image" Target="../media/image1.png"/><Relationship Id="rId16" Type="http://schemas.openxmlformats.org/officeDocument/2006/relationships/hyperlink" Target="#'6. Iniciativas Adicionales'!A1"/><Relationship Id="rId20" Type="http://schemas.openxmlformats.org/officeDocument/2006/relationships/image" Target="../media/image13.png"/><Relationship Id="rId1" Type="http://schemas.openxmlformats.org/officeDocument/2006/relationships/hyperlink" Target="#'1. Gesti&#243;n de Riesgos Corrup '!A1"/><Relationship Id="rId6" Type="http://schemas.openxmlformats.org/officeDocument/2006/relationships/image" Target="../media/image4.svg"/><Relationship Id="rId11" Type="http://schemas.openxmlformats.org/officeDocument/2006/relationships/image" Target="../media/image7.png"/><Relationship Id="rId5" Type="http://schemas.openxmlformats.org/officeDocument/2006/relationships/image" Target="../media/image3.png"/><Relationship Id="rId15" Type="http://schemas.openxmlformats.org/officeDocument/2006/relationships/image" Target="../media/image10.svg"/><Relationship Id="rId10" Type="http://schemas.openxmlformats.org/officeDocument/2006/relationships/hyperlink" Target="#'4. Atencion al ciudadano'!A1"/><Relationship Id="rId19" Type="http://schemas.openxmlformats.org/officeDocument/2006/relationships/hyperlink" Target="https://colaboracion.dnp.gov.co/CDT/DNP/Matriz%20de%20Riesgos%20de%20CORRUPCION.xlsx" TargetMode="External"/><Relationship Id="rId4" Type="http://schemas.openxmlformats.org/officeDocument/2006/relationships/hyperlink" Target="#'2. Racionalizaci&#243;n Tr&#225;mites '!A1"/><Relationship Id="rId9" Type="http://schemas.openxmlformats.org/officeDocument/2006/relationships/image" Target="../media/image6.svg"/><Relationship Id="rId14"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6.svg"/><Relationship Id="rId2" Type="http://schemas.openxmlformats.org/officeDocument/2006/relationships/image" Target="../media/image15.png"/><Relationship Id="rId1" Type="http://schemas.openxmlformats.org/officeDocument/2006/relationships/hyperlink" Target="#Objetivos!A1"/></Relationships>
</file>

<file path=xl/drawings/_rels/drawing3.xml.rels><?xml version="1.0" encoding="UTF-8" standalone="yes"?>
<Relationships xmlns="http://schemas.openxmlformats.org/package/2006/relationships"><Relationship Id="rId3" Type="http://schemas.openxmlformats.org/officeDocument/2006/relationships/image" Target="../media/image16.svg"/><Relationship Id="rId2" Type="http://schemas.openxmlformats.org/officeDocument/2006/relationships/image" Target="../media/image15.png"/><Relationship Id="rId1" Type="http://schemas.openxmlformats.org/officeDocument/2006/relationships/hyperlink" Target="#Objetivos!A1"/></Relationships>
</file>

<file path=xl/drawings/_rels/drawing4.xml.rels><?xml version="1.0" encoding="UTF-8" standalone="yes"?>
<Relationships xmlns="http://schemas.openxmlformats.org/package/2006/relationships"><Relationship Id="rId3" Type="http://schemas.openxmlformats.org/officeDocument/2006/relationships/image" Target="../media/image16.svg"/><Relationship Id="rId2" Type="http://schemas.openxmlformats.org/officeDocument/2006/relationships/image" Target="../media/image15.png"/><Relationship Id="rId1" Type="http://schemas.openxmlformats.org/officeDocument/2006/relationships/hyperlink" Target="#Objetivos!A1"/></Relationships>
</file>

<file path=xl/drawings/_rels/drawing5.xml.rels><?xml version="1.0" encoding="UTF-8" standalone="yes"?>
<Relationships xmlns="http://schemas.openxmlformats.org/package/2006/relationships"><Relationship Id="rId3" Type="http://schemas.openxmlformats.org/officeDocument/2006/relationships/image" Target="../media/image16.svg"/><Relationship Id="rId2" Type="http://schemas.openxmlformats.org/officeDocument/2006/relationships/image" Target="../media/image15.png"/><Relationship Id="rId1" Type="http://schemas.openxmlformats.org/officeDocument/2006/relationships/hyperlink" Target="#Objetivos!A1"/></Relationships>
</file>

<file path=xl/drawings/drawing1.xml><?xml version="1.0" encoding="utf-8"?>
<xdr:wsDr xmlns:xdr="http://schemas.openxmlformats.org/drawingml/2006/spreadsheetDrawing" xmlns:a="http://schemas.openxmlformats.org/drawingml/2006/main">
  <xdr:twoCellAnchor editAs="oneCell">
    <xdr:from>
      <xdr:col>13</xdr:col>
      <xdr:colOff>152400</xdr:colOff>
      <xdr:row>5</xdr:row>
      <xdr:rowOff>60960</xdr:rowOff>
    </xdr:from>
    <xdr:to>
      <xdr:col>13</xdr:col>
      <xdr:colOff>647700</xdr:colOff>
      <xdr:row>8</xdr:row>
      <xdr:rowOff>7620</xdr:rowOff>
    </xdr:to>
    <xdr:pic>
      <xdr:nvPicPr>
        <xdr:cNvPr id="3" name="Gráfico 2" descr="Advertencia">
          <a:hlinkClick xmlns:r="http://schemas.openxmlformats.org/officeDocument/2006/relationships" r:id="rId1"/>
          <a:extLst>
            <a:ext uri="{FF2B5EF4-FFF2-40B4-BE49-F238E27FC236}">
              <a16:creationId xmlns:a16="http://schemas.microsoft.com/office/drawing/2014/main" id="{395852D4-BF01-4D18-B008-D305039CDE9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10454640" y="975360"/>
          <a:ext cx="495300" cy="495300"/>
        </a:xfrm>
        <a:prstGeom prst="rect">
          <a:avLst/>
        </a:prstGeom>
      </xdr:spPr>
    </xdr:pic>
    <xdr:clientData/>
  </xdr:twoCellAnchor>
  <xdr:twoCellAnchor editAs="oneCell">
    <xdr:from>
      <xdr:col>13</xdr:col>
      <xdr:colOff>152400</xdr:colOff>
      <xdr:row>8</xdr:row>
      <xdr:rowOff>60960</xdr:rowOff>
    </xdr:from>
    <xdr:to>
      <xdr:col>13</xdr:col>
      <xdr:colOff>647700</xdr:colOff>
      <xdr:row>11</xdr:row>
      <xdr:rowOff>7620</xdr:rowOff>
    </xdr:to>
    <xdr:pic>
      <xdr:nvPicPr>
        <xdr:cNvPr id="4" name="Gráfico 3" descr="Periódico">
          <a:hlinkClick xmlns:r="http://schemas.openxmlformats.org/officeDocument/2006/relationships" r:id="rId4"/>
          <a:extLst>
            <a:ext uri="{FF2B5EF4-FFF2-40B4-BE49-F238E27FC236}">
              <a16:creationId xmlns:a16="http://schemas.microsoft.com/office/drawing/2014/main" id="{08E0C04C-D078-4E13-AF39-C14B0586EA7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rcRect/>
        <a:stretch/>
      </xdr:blipFill>
      <xdr:spPr>
        <a:xfrm>
          <a:off x="10454640" y="1524000"/>
          <a:ext cx="495300" cy="495300"/>
        </a:xfrm>
        <a:prstGeom prst="rect">
          <a:avLst/>
        </a:prstGeom>
      </xdr:spPr>
    </xdr:pic>
    <xdr:clientData/>
  </xdr:twoCellAnchor>
  <xdr:twoCellAnchor editAs="oneCell">
    <xdr:from>
      <xdr:col>13</xdr:col>
      <xdr:colOff>152400</xdr:colOff>
      <xdr:row>11</xdr:row>
      <xdr:rowOff>60960</xdr:rowOff>
    </xdr:from>
    <xdr:to>
      <xdr:col>13</xdr:col>
      <xdr:colOff>647700</xdr:colOff>
      <xdr:row>14</xdr:row>
      <xdr:rowOff>7620</xdr:rowOff>
    </xdr:to>
    <xdr:pic>
      <xdr:nvPicPr>
        <xdr:cNvPr id="5" name="Gráfico 4" descr="Presentación con gráfico circular">
          <a:hlinkClick xmlns:r="http://schemas.openxmlformats.org/officeDocument/2006/relationships" r:id="rId7"/>
          <a:extLst>
            <a:ext uri="{FF2B5EF4-FFF2-40B4-BE49-F238E27FC236}">
              <a16:creationId xmlns:a16="http://schemas.microsoft.com/office/drawing/2014/main" id="{D0AFB04E-E303-42B7-978D-0BA738579232}"/>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rcRect/>
        <a:stretch/>
      </xdr:blipFill>
      <xdr:spPr>
        <a:xfrm>
          <a:off x="10454640" y="2072640"/>
          <a:ext cx="495300" cy="495300"/>
        </a:xfrm>
        <a:prstGeom prst="rect">
          <a:avLst/>
        </a:prstGeom>
      </xdr:spPr>
    </xdr:pic>
    <xdr:clientData/>
  </xdr:twoCellAnchor>
  <xdr:twoCellAnchor editAs="oneCell">
    <xdr:from>
      <xdr:col>13</xdr:col>
      <xdr:colOff>152400</xdr:colOff>
      <xdr:row>14</xdr:row>
      <xdr:rowOff>60960</xdr:rowOff>
    </xdr:from>
    <xdr:to>
      <xdr:col>13</xdr:col>
      <xdr:colOff>647700</xdr:colOff>
      <xdr:row>17</xdr:row>
      <xdr:rowOff>7620</xdr:rowOff>
    </xdr:to>
    <xdr:pic>
      <xdr:nvPicPr>
        <xdr:cNvPr id="6" name="Gráfico 5" descr="Apretón de manos">
          <a:hlinkClick xmlns:r="http://schemas.openxmlformats.org/officeDocument/2006/relationships" r:id="rId10"/>
          <a:extLst>
            <a:ext uri="{FF2B5EF4-FFF2-40B4-BE49-F238E27FC236}">
              <a16:creationId xmlns:a16="http://schemas.microsoft.com/office/drawing/2014/main" id="{5BF85D87-A329-4B8D-AAEB-969FE93BA105}"/>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a:xfrm>
          <a:off x="10454640" y="2621280"/>
          <a:ext cx="495300" cy="495300"/>
        </a:xfrm>
        <a:prstGeom prst="rect">
          <a:avLst/>
        </a:prstGeom>
      </xdr:spPr>
    </xdr:pic>
    <xdr:clientData/>
  </xdr:twoCellAnchor>
  <xdr:twoCellAnchor editAs="oneCell">
    <xdr:from>
      <xdr:col>13</xdr:col>
      <xdr:colOff>152400</xdr:colOff>
      <xdr:row>17</xdr:row>
      <xdr:rowOff>83820</xdr:rowOff>
    </xdr:from>
    <xdr:to>
      <xdr:col>13</xdr:col>
      <xdr:colOff>647700</xdr:colOff>
      <xdr:row>20</xdr:row>
      <xdr:rowOff>30480</xdr:rowOff>
    </xdr:to>
    <xdr:pic>
      <xdr:nvPicPr>
        <xdr:cNvPr id="7" name="Gráfico 6" descr="Internet">
          <a:hlinkClick xmlns:r="http://schemas.openxmlformats.org/officeDocument/2006/relationships" r:id="rId13"/>
          <a:extLst>
            <a:ext uri="{FF2B5EF4-FFF2-40B4-BE49-F238E27FC236}">
              <a16:creationId xmlns:a16="http://schemas.microsoft.com/office/drawing/2014/main" id="{2652A476-7EA3-4ADC-A126-2000705414A2}"/>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 uri="{96DAC541-7B7A-43D3-8B79-37D633B846F1}">
              <asvg:svgBlip xmlns:asvg="http://schemas.microsoft.com/office/drawing/2016/SVG/main" r:embed="rId15"/>
            </a:ext>
          </a:extLst>
        </a:blip>
        <a:srcRect/>
        <a:stretch/>
      </xdr:blipFill>
      <xdr:spPr>
        <a:xfrm>
          <a:off x="10454640" y="3192780"/>
          <a:ext cx="495300" cy="495300"/>
        </a:xfrm>
        <a:prstGeom prst="rect">
          <a:avLst/>
        </a:prstGeom>
      </xdr:spPr>
    </xdr:pic>
    <xdr:clientData/>
  </xdr:twoCellAnchor>
  <xdr:twoCellAnchor editAs="oneCell">
    <xdr:from>
      <xdr:col>13</xdr:col>
      <xdr:colOff>152400</xdr:colOff>
      <xdr:row>20</xdr:row>
      <xdr:rowOff>60960</xdr:rowOff>
    </xdr:from>
    <xdr:to>
      <xdr:col>13</xdr:col>
      <xdr:colOff>647700</xdr:colOff>
      <xdr:row>23</xdr:row>
      <xdr:rowOff>7620</xdr:rowOff>
    </xdr:to>
    <xdr:pic>
      <xdr:nvPicPr>
        <xdr:cNvPr id="8" name="Gráfico 7" descr="Usuarios">
          <a:hlinkClick xmlns:r="http://schemas.openxmlformats.org/officeDocument/2006/relationships" r:id="rId16"/>
          <a:extLst>
            <a:ext uri="{FF2B5EF4-FFF2-40B4-BE49-F238E27FC236}">
              <a16:creationId xmlns:a16="http://schemas.microsoft.com/office/drawing/2014/main" id="{D55848C0-BE12-4AEF-A5A9-695FDB0CC173}"/>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rcRect/>
        <a:stretch/>
      </xdr:blipFill>
      <xdr:spPr>
        <a:xfrm>
          <a:off x="10454640" y="3718560"/>
          <a:ext cx="495300" cy="495300"/>
        </a:xfrm>
        <a:prstGeom prst="rect">
          <a:avLst/>
        </a:prstGeom>
      </xdr:spPr>
    </xdr:pic>
    <xdr:clientData/>
  </xdr:twoCellAnchor>
  <xdr:twoCellAnchor editAs="oneCell">
    <xdr:from>
      <xdr:col>13</xdr:col>
      <xdr:colOff>464820</xdr:colOff>
      <xdr:row>23</xdr:row>
      <xdr:rowOff>38100</xdr:rowOff>
    </xdr:from>
    <xdr:to>
      <xdr:col>13</xdr:col>
      <xdr:colOff>739140</xdr:colOff>
      <xdr:row>24</xdr:row>
      <xdr:rowOff>129540</xdr:rowOff>
    </xdr:to>
    <xdr:pic>
      <xdr:nvPicPr>
        <xdr:cNvPr id="9" name="Gráfico 8" descr="Lupa">
          <a:hlinkClick xmlns:r="http://schemas.openxmlformats.org/officeDocument/2006/relationships" r:id="rId19"/>
          <a:extLst>
            <a:ext uri="{FF2B5EF4-FFF2-40B4-BE49-F238E27FC236}">
              <a16:creationId xmlns:a16="http://schemas.microsoft.com/office/drawing/2014/main" id="{8CBF302C-D2E7-491F-90B9-1488230B2F08}"/>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10767060" y="4244340"/>
          <a:ext cx="274320" cy="274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14</xdr:col>
      <xdr:colOff>702469</xdr:colOff>
      <xdr:row>6</xdr:row>
      <xdr:rowOff>428624</xdr:rowOff>
    </xdr:from>
    <xdr:ext cx="184731" cy="264560"/>
    <xdr:sp macro="" textlink="">
      <xdr:nvSpPr>
        <xdr:cNvPr id="2" name="CuadroTexto 1">
          <a:extLst>
            <a:ext uri="{FF2B5EF4-FFF2-40B4-BE49-F238E27FC236}">
              <a16:creationId xmlns:a16="http://schemas.microsoft.com/office/drawing/2014/main" id="{803B7CE8-694C-4361-BC3E-3DBF9BEB15F4}"/>
            </a:ext>
          </a:extLst>
        </xdr:cNvPr>
        <xdr:cNvSpPr txBox="1"/>
      </xdr:nvSpPr>
      <xdr:spPr>
        <a:xfrm>
          <a:off x="17228344" y="52625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editAs="oneCell">
    <xdr:from>
      <xdr:col>10</xdr:col>
      <xdr:colOff>293914</xdr:colOff>
      <xdr:row>0</xdr:row>
      <xdr:rowOff>76199</xdr:rowOff>
    </xdr:from>
    <xdr:to>
      <xdr:col>10</xdr:col>
      <xdr:colOff>1208314</xdr:colOff>
      <xdr:row>2</xdr:row>
      <xdr:rowOff>261256</xdr:rowOff>
    </xdr:to>
    <xdr:pic>
      <xdr:nvPicPr>
        <xdr:cNvPr id="4" name="Gráfico 3" descr="Flecha horizontal con giro de 180 grados">
          <a:hlinkClick xmlns:r="http://schemas.openxmlformats.org/officeDocument/2006/relationships" r:id="rId1"/>
          <a:extLst>
            <a:ext uri="{FF2B5EF4-FFF2-40B4-BE49-F238E27FC236}">
              <a16:creationId xmlns:a16="http://schemas.microsoft.com/office/drawing/2014/main" id="{7F25F15C-8AE2-4F03-BEB3-4B2ABF248C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711543" y="76199"/>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347254</xdr:colOff>
      <xdr:row>14</xdr:row>
      <xdr:rowOff>114299</xdr:rowOff>
    </xdr:from>
    <xdr:to>
      <xdr:col>26</xdr:col>
      <xdr:colOff>1261654</xdr:colOff>
      <xdr:row>16</xdr:row>
      <xdr:rowOff>367936</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B7100823-ABAB-4FA0-8C4B-A397CC1BE9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660894" y="586739"/>
          <a:ext cx="914400" cy="9165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293914</xdr:colOff>
      <xdr:row>0</xdr:row>
      <xdr:rowOff>76199</xdr:rowOff>
    </xdr:from>
    <xdr:to>
      <xdr:col>7</xdr:col>
      <xdr:colOff>1208314</xdr:colOff>
      <xdr:row>3</xdr:row>
      <xdr:rowOff>345076</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07B21FA7-0971-4D57-BEFC-3400E5F686A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161689" y="76199"/>
          <a:ext cx="914400" cy="9165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93133</xdr:colOff>
      <xdr:row>0</xdr:row>
      <xdr:rowOff>0</xdr:rowOff>
    </xdr:from>
    <xdr:to>
      <xdr:col>8</xdr:col>
      <xdr:colOff>915367</xdr:colOff>
      <xdr:row>3</xdr:row>
      <xdr:rowOff>266143</xdr:rowOff>
    </xdr:to>
    <xdr:pic>
      <xdr:nvPicPr>
        <xdr:cNvPr id="2" name="Gráfico 1" descr="Flecha horizontal con giro de 180 grados">
          <a:hlinkClick xmlns:r="http://schemas.openxmlformats.org/officeDocument/2006/relationships" r:id="rId1"/>
          <a:extLst>
            <a:ext uri="{FF2B5EF4-FFF2-40B4-BE49-F238E27FC236}">
              <a16:creationId xmlns:a16="http://schemas.microsoft.com/office/drawing/2014/main" id="{05ED4C0B-7187-441B-8A6D-A0FF5328EC6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82400" y="0"/>
          <a:ext cx="822234" cy="8249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2000%20SG%20Secretaria%20General\2010%20GP%20Grupo%20de%20Planeaci&#243;n\Modelo%20Disco%20S\2020\EQUIPO%20PLANEACI&#211;N%20Y%20GESTI&#211;N\Plan%20de%20Acci&#243;n%202021\Planes%20Formalizados\DVR\DV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S PA"/>
      <sheetName val="ENTREGABLES PA "/>
      <sheetName val="OFERTA"/>
      <sheetName val="DEMANDA"/>
      <sheetName val="MIxto"/>
      <sheetName val="Listas"/>
      <sheetName val="Hoja2"/>
    </sheetNames>
    <sheetDataSet>
      <sheetData sheetId="0" refreshError="1"/>
      <sheetData sheetId="1" refreshError="1"/>
      <sheetData sheetId="2" refreshError="1"/>
      <sheetData sheetId="3" refreshError="1"/>
      <sheetData sheetId="4" refreshError="1"/>
      <sheetData sheetId="5">
        <row r="3">
          <cell r="B3" t="str">
            <v xml:space="preserve"> DIRECCION GENERAL</v>
          </cell>
        </row>
        <row r="4">
          <cell r="B4" t="str">
            <v xml:space="preserve"> SUBDIRECCION GENERAL SECTORIAL</v>
          </cell>
        </row>
        <row r="5">
          <cell r="B5" t="str">
            <v xml:space="preserve"> SUBDIRECCIÓN GENERAL TERRITORIAL</v>
          </cell>
        </row>
        <row r="6">
          <cell r="B6" t="str">
            <v xml:space="preserve"> DIRECCIÓN DE AMBIENTE Y DESARROLLO SOSTENIBLE</v>
          </cell>
        </row>
        <row r="7">
          <cell r="B7" t="str">
            <v xml:space="preserve"> DIRECCIÓN DE DESARROLLO DIGITAL</v>
          </cell>
        </row>
        <row r="8">
          <cell r="B8" t="str">
            <v xml:space="preserve"> DIRECCIÓN DE DESCENTRALIZACIÓN Y DESARROLLO REGIONAL</v>
          </cell>
        </row>
        <row r="9">
          <cell r="B9" t="str">
            <v xml:space="preserve"> DIRECCIÓN DE DESARROLLO RURAL SOSTENIBLE</v>
          </cell>
        </row>
        <row r="10">
          <cell r="B10" t="str">
            <v xml:space="preserve"> DIRECCIÓN DE DESARROLLO SOCIAL</v>
          </cell>
        </row>
        <row r="11">
          <cell r="B11" t="str">
            <v xml:space="preserve"> DIRECCIÓN DE DESARROLLO URBANO</v>
          </cell>
        </row>
        <row r="12">
          <cell r="B12" t="str">
            <v xml:space="preserve"> DIRECCIÓN DE ESTUDIOS ECONÓMICOS</v>
          </cell>
        </row>
        <row r="13">
          <cell r="B13" t="str">
            <v xml:space="preserve"> DIRECCIÓN DE INNOVACIÓN Y DESARROLLO EMPRESARIAL</v>
          </cell>
        </row>
        <row r="14">
          <cell r="B14" t="str">
            <v xml:space="preserve"> DIRECCIÓN DE INFRAESTRUCTURA Y ENERGIA SOSTENIBLE</v>
          </cell>
        </row>
        <row r="15">
          <cell r="B15" t="str">
            <v xml:space="preserve"> DIRECCIÓN DE INVERSIONES Y FINANZAS PÚBLICAS</v>
          </cell>
        </row>
        <row r="16">
          <cell r="B16" t="str">
            <v xml:space="preserve"> DIRECCIÓN DE JUSTICIA SEGURIDAD Y GOBIERNO</v>
          </cell>
        </row>
        <row r="17">
          <cell r="B17" t="str">
            <v xml:space="preserve"> DIRECCIÓN DE SEGUIMIENTO Y EVALUACION DE   POLITICAS PÚBLICAS</v>
          </cell>
        </row>
        <row r="18">
          <cell r="B18" t="str">
            <v xml:space="preserve"> DIRECCIÓN DEL SISTEMA GENERAL DE REGALIAS</v>
          </cell>
        </row>
        <row r="19">
          <cell r="B19" t="str">
            <v xml:space="preserve"> DIRECCIÓN DE VIGILANCIA DE LAS REGALÍAS</v>
          </cell>
        </row>
        <row r="20">
          <cell r="B20" t="str">
            <v xml:space="preserve">GRUPO CONPES </v>
          </cell>
        </row>
        <row r="21">
          <cell r="B21" t="str">
            <v>GRUPO DE MODERNIZACION DEL ESTADO</v>
          </cell>
        </row>
        <row r="22">
          <cell r="B22" t="str">
            <v xml:space="preserve"> GRUPO DE COMUNICACIONES Y RELACIONES PÚBLICAS </v>
          </cell>
        </row>
        <row r="23">
          <cell r="B23" t="str">
            <v xml:space="preserve"> GRUPO DE CONTRATACION</v>
          </cell>
        </row>
        <row r="24">
          <cell r="B24" t="str">
            <v xml:space="preserve"> GRUPO DE PLANEACION</v>
          </cell>
        </row>
        <row r="25">
          <cell r="B25" t="str">
            <v xml:space="preserve"> GRUPO DE PROYECTOS ESPECIALES</v>
          </cell>
        </row>
        <row r="26">
          <cell r="B26" t="str">
            <v xml:space="preserve"> OFICINA ASESORA JURÍDICA</v>
          </cell>
        </row>
        <row r="27">
          <cell r="B27" t="str">
            <v xml:space="preserve"> OFICINA DE CONTROL INTERNO</v>
          </cell>
        </row>
        <row r="28">
          <cell r="B28" t="str">
            <v xml:space="preserve"> OFICINA DE TECNOLOGIAS Y SISTEMAS DE INFORMACIÓN  </v>
          </cell>
        </row>
        <row r="29">
          <cell r="B29" t="str">
            <v xml:space="preserve"> PROGRAMA NACIONAL DE SERVICIO AL CIUDADANO</v>
          </cell>
        </row>
        <row r="30">
          <cell r="B30" t="str">
            <v xml:space="preserve"> SUBDIRECCIÓN ADMINISTRATIVA</v>
          </cell>
        </row>
        <row r="31">
          <cell r="B31" t="str">
            <v xml:space="preserve"> SUBDIRECCIÓN FINANCIERA</v>
          </cell>
        </row>
        <row r="32">
          <cell r="B32" t="str">
            <v xml:space="preserve"> SECRETARIA GENERAL</v>
          </cell>
        </row>
        <row r="33">
          <cell r="B33" t="str">
            <v xml:space="preserve"> SUBDIRECCIÓN DE GESTIÓN Y DESARROLLO DE TALENTO HUMANO</v>
          </cell>
        </row>
      </sheetData>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68F093-448D-4169-B3A6-19C7503D6649}" name="Tabla1" displayName="Tabla1" ref="A2:C11" totalsRowShown="0" headerRowDxfId="4" dataDxfId="3">
  <autoFilter ref="A2:C11" xr:uid="{BDB60950-179A-4661-8A36-1685397C6547}"/>
  <tableColumns count="3">
    <tableColumn id="1" xr3:uid="{CAFD7FED-2224-4A19-9CF6-4848573BF686}" name="Versión" dataDxfId="2"/>
    <tableColumn id="2" xr3:uid="{F77BD62F-F20C-4EDD-A3CA-8637D2B7C3C2}" name="Fecha" dataDxfId="1"/>
    <tableColumn id="3" xr3:uid="{1A116826-DFF3-444E-9910-203F8AC67852}" name="Control de Cambios" dataDxfId="0"/>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C1D48-0BC2-490A-AED2-82B71569CCCB}">
  <dimension ref="A2:C4"/>
  <sheetViews>
    <sheetView workbookViewId="0">
      <selection activeCell="C4" sqref="C4"/>
    </sheetView>
  </sheetViews>
  <sheetFormatPr baseColWidth="10" defaultColWidth="11.5703125" defaultRowHeight="15"/>
  <cols>
    <col min="1" max="1" width="14.42578125" style="171" bestFit="1" customWidth="1"/>
    <col min="2" max="2" width="11.5703125" style="171"/>
    <col min="3" max="3" width="69.140625" style="171" customWidth="1"/>
    <col min="4" max="16384" width="11.5703125" style="171"/>
  </cols>
  <sheetData>
    <row r="2" spans="1:3">
      <c r="A2" s="171" t="s">
        <v>246</v>
      </c>
      <c r="B2" s="171" t="s">
        <v>247</v>
      </c>
      <c r="C2" s="171" t="s">
        <v>248</v>
      </c>
    </row>
    <row r="3" spans="1:3">
      <c r="A3" s="171">
        <v>0</v>
      </c>
      <c r="B3" s="179">
        <v>44195</v>
      </c>
      <c r="C3" s="171" t="s">
        <v>249</v>
      </c>
    </row>
    <row r="4" spans="1:3" ht="75">
      <c r="A4" s="171">
        <v>1</v>
      </c>
      <c r="B4" s="179">
        <v>44225</v>
      </c>
      <c r="C4" s="178" t="s">
        <v>250</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N21"/>
  <sheetViews>
    <sheetView topLeftCell="A13" workbookViewId="0">
      <selection activeCell="M12" sqref="M12"/>
    </sheetView>
  </sheetViews>
  <sheetFormatPr baseColWidth="10" defaultRowHeight="15"/>
  <cols>
    <col min="1" max="1" width="34.85546875" customWidth="1"/>
    <col min="2" max="7" width="34.85546875" hidden="1" customWidth="1"/>
    <col min="8" max="8" width="45" customWidth="1"/>
    <col min="9" max="9" width="27.28515625" customWidth="1"/>
    <col min="10" max="10" width="25.7109375" customWidth="1"/>
    <col min="11" max="11" width="15" customWidth="1"/>
    <col min="12" max="12" width="15.5703125" customWidth="1"/>
    <col min="13" max="13" width="12.5703125" customWidth="1"/>
  </cols>
  <sheetData>
    <row r="2" spans="1:14">
      <c r="A2" s="301" t="s">
        <v>0</v>
      </c>
      <c r="B2" s="302"/>
      <c r="C2" s="302"/>
      <c r="D2" s="302"/>
      <c r="E2" s="302"/>
      <c r="F2" s="302"/>
      <c r="G2" s="302"/>
      <c r="H2" s="302"/>
      <c r="I2" s="302"/>
      <c r="J2" s="302"/>
      <c r="K2" s="302"/>
      <c r="L2" s="302"/>
    </row>
    <row r="3" spans="1:14">
      <c r="A3" s="301" t="s">
        <v>7</v>
      </c>
      <c r="B3" s="302"/>
      <c r="C3" s="302"/>
      <c r="D3" s="302"/>
      <c r="E3" s="302"/>
      <c r="F3" s="302"/>
      <c r="G3" s="302"/>
      <c r="H3" s="302"/>
      <c r="I3" s="302"/>
      <c r="J3" s="302"/>
      <c r="K3" s="302"/>
      <c r="L3" s="302"/>
    </row>
    <row r="4" spans="1:14">
      <c r="A4" s="1"/>
      <c r="B4" s="2"/>
      <c r="C4" s="2"/>
      <c r="D4" s="2"/>
      <c r="E4" s="2"/>
      <c r="F4" s="2"/>
      <c r="G4" s="2"/>
      <c r="H4" s="2"/>
      <c r="I4" s="2"/>
      <c r="J4" s="2"/>
      <c r="K4" s="2"/>
    </row>
    <row r="5" spans="1:14">
      <c r="A5" s="3" t="s">
        <v>1</v>
      </c>
      <c r="B5" s="10" t="s">
        <v>42</v>
      </c>
      <c r="C5" s="10" t="s">
        <v>43</v>
      </c>
      <c r="D5" s="10" t="s">
        <v>45</v>
      </c>
      <c r="E5" s="10" t="s">
        <v>46</v>
      </c>
      <c r="F5" s="10" t="s">
        <v>47</v>
      </c>
      <c r="G5" s="10" t="s">
        <v>41</v>
      </c>
      <c r="H5" s="45" t="s">
        <v>2</v>
      </c>
      <c r="I5" s="45" t="s">
        <v>3</v>
      </c>
      <c r="J5" s="45" t="s">
        <v>4</v>
      </c>
      <c r="K5" s="45" t="s">
        <v>21</v>
      </c>
      <c r="L5" s="45" t="s">
        <v>22</v>
      </c>
    </row>
    <row r="6" spans="1:14" ht="30">
      <c r="A6" s="4" t="s">
        <v>5</v>
      </c>
      <c r="B6" s="11"/>
      <c r="C6" s="11"/>
      <c r="D6" s="11"/>
      <c r="E6" s="11"/>
      <c r="F6" s="11"/>
      <c r="G6" s="11"/>
      <c r="H6" s="5" t="s">
        <v>18</v>
      </c>
      <c r="I6" s="5" t="s">
        <v>17</v>
      </c>
      <c r="J6" s="5" t="s">
        <v>8</v>
      </c>
      <c r="K6" s="6">
        <v>42795</v>
      </c>
      <c r="L6" s="7">
        <v>42916</v>
      </c>
    </row>
    <row r="7" spans="1:14" ht="45">
      <c r="A7" s="4" t="s">
        <v>5</v>
      </c>
      <c r="B7" s="11"/>
      <c r="C7" s="11"/>
      <c r="D7" s="11"/>
      <c r="E7" s="11"/>
      <c r="F7" s="11"/>
      <c r="G7" s="11"/>
      <c r="H7" s="5" t="s">
        <v>19</v>
      </c>
      <c r="I7" s="5" t="s">
        <v>20</v>
      </c>
      <c r="J7" s="5" t="s">
        <v>23</v>
      </c>
      <c r="K7" s="6">
        <v>42917</v>
      </c>
      <c r="L7" s="8">
        <v>42978</v>
      </c>
    </row>
    <row r="8" spans="1:14" ht="75">
      <c r="A8" s="307" t="s">
        <v>6</v>
      </c>
      <c r="B8" s="11">
        <v>3249</v>
      </c>
      <c r="C8" s="11" t="s">
        <v>44</v>
      </c>
      <c r="D8" s="13">
        <v>1</v>
      </c>
      <c r="E8" s="14">
        <v>42751</v>
      </c>
      <c r="F8" s="14">
        <v>42764</v>
      </c>
      <c r="G8" s="60">
        <v>7500</v>
      </c>
      <c r="H8" s="43" t="s">
        <v>27</v>
      </c>
      <c r="I8" s="43" t="s">
        <v>24</v>
      </c>
      <c r="J8" s="43" t="s">
        <v>25</v>
      </c>
      <c r="K8" s="6">
        <v>42919</v>
      </c>
      <c r="L8" s="6">
        <v>43098</v>
      </c>
      <c r="M8" s="17"/>
      <c r="N8" s="2"/>
    </row>
    <row r="9" spans="1:14" ht="45">
      <c r="A9" s="280"/>
      <c r="B9" s="11"/>
      <c r="C9" s="11"/>
      <c r="D9" s="13"/>
      <c r="E9" s="14"/>
      <c r="F9" s="14"/>
      <c r="G9" s="60">
        <v>7501</v>
      </c>
      <c r="H9" s="43" t="s">
        <v>53</v>
      </c>
      <c r="I9" s="43" t="s">
        <v>28</v>
      </c>
      <c r="J9" s="43" t="s">
        <v>25</v>
      </c>
      <c r="K9" s="6">
        <v>42795</v>
      </c>
      <c r="L9" s="6">
        <v>42870</v>
      </c>
      <c r="M9" s="15"/>
      <c r="N9" s="2"/>
    </row>
    <row r="10" spans="1:14" ht="75">
      <c r="A10" s="4" t="s">
        <v>6</v>
      </c>
      <c r="B10" s="11">
        <v>3249</v>
      </c>
      <c r="C10" s="11" t="s">
        <v>44</v>
      </c>
      <c r="D10" s="13">
        <v>1</v>
      </c>
      <c r="E10" s="14">
        <v>42751</v>
      </c>
      <c r="F10" s="14">
        <v>42764</v>
      </c>
      <c r="G10" s="60">
        <v>7504</v>
      </c>
      <c r="H10" s="43" t="s">
        <v>29</v>
      </c>
      <c r="I10" s="43" t="s">
        <v>28</v>
      </c>
      <c r="J10" s="43" t="s">
        <v>15</v>
      </c>
      <c r="K10" s="7">
        <v>42919</v>
      </c>
      <c r="L10" s="7">
        <v>43039</v>
      </c>
      <c r="M10" s="17"/>
      <c r="N10" s="2"/>
    </row>
    <row r="11" spans="1:14" ht="30">
      <c r="A11" s="4" t="s">
        <v>9</v>
      </c>
      <c r="B11" s="11">
        <v>3249</v>
      </c>
      <c r="C11" s="11" t="s">
        <v>44</v>
      </c>
      <c r="D11" s="13">
        <v>1</v>
      </c>
      <c r="E11" s="14">
        <v>42751</v>
      </c>
      <c r="F11" s="14">
        <v>42764</v>
      </c>
      <c r="G11" s="60">
        <v>7502</v>
      </c>
      <c r="H11" s="43" t="s">
        <v>50</v>
      </c>
      <c r="I11" s="43" t="s">
        <v>10</v>
      </c>
      <c r="J11" s="43" t="s">
        <v>11</v>
      </c>
      <c r="K11" s="7">
        <v>42828</v>
      </c>
      <c r="L11" s="7">
        <v>43039</v>
      </c>
      <c r="M11" s="17"/>
      <c r="N11" s="2"/>
    </row>
    <row r="12" spans="1:14" ht="54" customHeight="1">
      <c r="A12" s="4" t="s">
        <v>9</v>
      </c>
      <c r="B12" s="11">
        <v>3249</v>
      </c>
      <c r="C12" s="11" t="s">
        <v>44</v>
      </c>
      <c r="D12" s="13">
        <v>1</v>
      </c>
      <c r="E12" s="14">
        <v>42751</v>
      </c>
      <c r="F12" s="14">
        <v>42764</v>
      </c>
      <c r="G12" s="60">
        <v>7464</v>
      </c>
      <c r="H12" s="43" t="s">
        <v>33</v>
      </c>
      <c r="I12" s="43" t="s">
        <v>39</v>
      </c>
      <c r="J12" s="43" t="s">
        <v>11</v>
      </c>
      <c r="K12" s="7">
        <v>42751</v>
      </c>
      <c r="L12" s="7">
        <v>43098</v>
      </c>
      <c r="M12" s="16"/>
      <c r="N12" s="2"/>
    </row>
    <row r="13" spans="1:14" ht="60">
      <c r="A13" s="4" t="s">
        <v>9</v>
      </c>
      <c r="B13" s="11">
        <v>3249</v>
      </c>
      <c r="C13" s="11" t="s">
        <v>44</v>
      </c>
      <c r="D13" s="13">
        <v>1</v>
      </c>
      <c r="E13" s="14">
        <v>42751</v>
      </c>
      <c r="F13" s="14">
        <v>42764</v>
      </c>
      <c r="G13" s="60">
        <v>7503</v>
      </c>
      <c r="H13" s="43" t="s">
        <v>51</v>
      </c>
      <c r="I13" s="43" t="s">
        <v>14</v>
      </c>
      <c r="J13" s="43" t="s">
        <v>11</v>
      </c>
      <c r="K13" s="7">
        <v>42795</v>
      </c>
      <c r="L13" s="7" t="s">
        <v>30</v>
      </c>
      <c r="M13" s="17"/>
      <c r="N13" s="2"/>
    </row>
    <row r="14" spans="1:14" ht="77.25" customHeight="1">
      <c r="A14" s="4" t="s">
        <v>12</v>
      </c>
      <c r="B14" s="11">
        <v>3249</v>
      </c>
      <c r="C14" s="11" t="s">
        <v>44</v>
      </c>
      <c r="D14" s="13">
        <v>1</v>
      </c>
      <c r="E14" s="14">
        <v>42751</v>
      </c>
      <c r="F14" s="14">
        <v>42764</v>
      </c>
      <c r="G14" s="60">
        <v>7505</v>
      </c>
      <c r="H14" s="43" t="s">
        <v>52</v>
      </c>
      <c r="I14" s="43" t="s">
        <v>13</v>
      </c>
      <c r="J14" s="43" t="s">
        <v>16</v>
      </c>
      <c r="K14" s="7">
        <v>42887</v>
      </c>
      <c r="L14" s="6">
        <v>42947</v>
      </c>
      <c r="M14" s="17"/>
    </row>
    <row r="15" spans="1:14" ht="45">
      <c r="A15" s="4" t="s">
        <v>12</v>
      </c>
      <c r="B15" s="11">
        <v>3249</v>
      </c>
      <c r="C15" s="11" t="s">
        <v>44</v>
      </c>
      <c r="D15" s="13">
        <v>1</v>
      </c>
      <c r="E15" s="14">
        <v>42751</v>
      </c>
      <c r="F15" s="14">
        <v>42764</v>
      </c>
      <c r="G15" s="60">
        <v>7507</v>
      </c>
      <c r="H15" s="43" t="s">
        <v>31</v>
      </c>
      <c r="I15" s="43" t="s">
        <v>32</v>
      </c>
      <c r="J15" s="43" t="s">
        <v>26</v>
      </c>
      <c r="K15" s="7">
        <v>42829</v>
      </c>
      <c r="L15" s="7">
        <v>43008</v>
      </c>
    </row>
    <row r="16" spans="1:14" ht="30.75" customHeight="1">
      <c r="A16" s="61"/>
      <c r="B16" s="11"/>
      <c r="C16" s="11"/>
      <c r="D16" s="62"/>
      <c r="E16" s="14"/>
      <c r="F16" s="14"/>
      <c r="G16" s="63">
        <v>7508</v>
      </c>
      <c r="H16" s="43" t="s">
        <v>141</v>
      </c>
      <c r="I16" s="43" t="s">
        <v>143</v>
      </c>
      <c r="J16" s="43" t="s">
        <v>142</v>
      </c>
      <c r="K16" s="67">
        <v>42795</v>
      </c>
      <c r="L16" s="67">
        <v>43098</v>
      </c>
    </row>
    <row r="17" spans="1:12" ht="45">
      <c r="A17" s="303" t="s">
        <v>34</v>
      </c>
      <c r="B17" s="12">
        <v>3250</v>
      </c>
      <c r="C17" s="12" t="s">
        <v>48</v>
      </c>
      <c r="D17" s="9" t="s">
        <v>49</v>
      </c>
      <c r="E17" s="14">
        <v>42751</v>
      </c>
      <c r="F17" s="14">
        <v>42764</v>
      </c>
      <c r="G17" s="64">
        <v>7465</v>
      </c>
      <c r="H17" s="43" t="s">
        <v>35</v>
      </c>
      <c r="I17" s="43" t="s">
        <v>40</v>
      </c>
      <c r="J17" s="43" t="s">
        <v>26</v>
      </c>
      <c r="K17" s="7">
        <v>42751</v>
      </c>
      <c r="L17" s="7">
        <v>42916</v>
      </c>
    </row>
    <row r="18" spans="1:12" ht="45">
      <c r="A18" s="304"/>
      <c r="B18" s="12">
        <v>3250</v>
      </c>
      <c r="C18" s="12" t="s">
        <v>48</v>
      </c>
      <c r="D18" s="9" t="s">
        <v>49</v>
      </c>
      <c r="E18" s="14">
        <v>42751</v>
      </c>
      <c r="F18" s="14">
        <v>42764</v>
      </c>
      <c r="G18" s="65">
        <v>7466</v>
      </c>
      <c r="H18" s="43" t="s">
        <v>36</v>
      </c>
      <c r="I18" s="43" t="s">
        <v>39</v>
      </c>
      <c r="J18" s="43" t="s">
        <v>26</v>
      </c>
      <c r="K18" s="7">
        <v>42887</v>
      </c>
      <c r="L18" s="7">
        <v>43039</v>
      </c>
    </row>
    <row r="19" spans="1:12" ht="45" customHeight="1">
      <c r="A19" s="304"/>
      <c r="B19" s="12"/>
      <c r="C19" s="12"/>
      <c r="D19" s="59"/>
      <c r="E19" s="14"/>
      <c r="F19" s="14"/>
      <c r="G19" s="44">
        <v>7533</v>
      </c>
      <c r="H19" s="43" t="s">
        <v>144</v>
      </c>
      <c r="I19" s="43" t="s">
        <v>145</v>
      </c>
      <c r="J19" s="43" t="s">
        <v>142</v>
      </c>
      <c r="K19" s="7">
        <v>42979</v>
      </c>
      <c r="L19" s="7">
        <v>43099</v>
      </c>
    </row>
    <row r="20" spans="1:12" ht="45">
      <c r="A20" s="305"/>
      <c r="B20" s="12">
        <v>3250</v>
      </c>
      <c r="C20" s="12" t="s">
        <v>48</v>
      </c>
      <c r="D20" s="9" t="s">
        <v>49</v>
      </c>
      <c r="E20" s="14">
        <v>42751</v>
      </c>
      <c r="F20" s="14">
        <v>42764</v>
      </c>
      <c r="G20" s="66">
        <v>7467</v>
      </c>
      <c r="H20" s="43" t="s">
        <v>37</v>
      </c>
      <c r="I20" s="43" t="s">
        <v>38</v>
      </c>
      <c r="J20" s="43" t="s">
        <v>26</v>
      </c>
      <c r="K20" s="7">
        <v>43040</v>
      </c>
      <c r="L20" s="7">
        <v>43098</v>
      </c>
    </row>
    <row r="21" spans="1:12">
      <c r="K21" s="300" t="s">
        <v>146</v>
      </c>
      <c r="L21" s="306"/>
    </row>
  </sheetData>
  <autoFilter ref="A5:L21" xr:uid="{00000000-0009-0000-0000-000006000000}"/>
  <mergeCells count="5">
    <mergeCell ref="A2:L2"/>
    <mergeCell ref="A3:L3"/>
    <mergeCell ref="A17:A20"/>
    <mergeCell ref="K21:L21"/>
    <mergeCell ref="A8:A9"/>
  </mergeCells>
  <pageMargins left="0.70866141732283472" right="0.70866141732283472" top="0.74803149606299213" bottom="0.74803149606299213" header="0.31496062992125984" footer="0.31496062992125984"/>
  <pageSetup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9"/>
  <sheetViews>
    <sheetView topLeftCell="C1" workbookViewId="0">
      <selection activeCell="I13" sqref="I13"/>
    </sheetView>
  </sheetViews>
  <sheetFormatPr baseColWidth="10" defaultRowHeight="15"/>
  <cols>
    <col min="1" max="1" width="23.7109375" customWidth="1"/>
    <col min="2" max="2" width="33.28515625" hidden="1" customWidth="1"/>
    <col min="3" max="3" width="23" customWidth="1"/>
    <col min="4" max="4" width="5.7109375" bestFit="1" customWidth="1"/>
    <col min="5" max="5" width="14.5703125" bestFit="1" customWidth="1"/>
    <col min="6" max="6" width="20.28515625" bestFit="1" customWidth="1"/>
    <col min="7" max="7" width="33.28515625" hidden="1" customWidth="1"/>
    <col min="8" max="8" width="25.140625" customWidth="1"/>
    <col min="9" max="9" width="23.7109375" customWidth="1"/>
    <col min="10" max="10" width="20.5703125" hidden="1" customWidth="1"/>
    <col min="11" max="11" width="18.85546875" customWidth="1"/>
    <col min="12" max="12" width="20" customWidth="1"/>
    <col min="13" max="13" width="13" customWidth="1"/>
  </cols>
  <sheetData>
    <row r="1" spans="1:14" ht="15" customHeight="1">
      <c r="A1" s="308" t="s">
        <v>110</v>
      </c>
      <c r="B1" s="309"/>
      <c r="C1" s="309"/>
      <c r="D1" s="309"/>
      <c r="E1" s="309"/>
      <c r="F1" s="309"/>
      <c r="G1" s="309"/>
      <c r="H1" s="309"/>
      <c r="I1" s="309"/>
      <c r="J1" s="309"/>
      <c r="K1" s="309"/>
      <c r="L1" s="309"/>
      <c r="M1" s="26"/>
    </row>
    <row r="2" spans="1:14" ht="15" customHeight="1">
      <c r="A2" s="301" t="s">
        <v>135</v>
      </c>
      <c r="B2" s="302"/>
      <c r="C2" s="302"/>
      <c r="D2" s="302"/>
      <c r="E2" s="302"/>
      <c r="F2" s="302"/>
      <c r="G2" s="302"/>
      <c r="H2" s="302"/>
      <c r="I2" s="302"/>
      <c r="J2" s="302"/>
      <c r="K2" s="302"/>
      <c r="L2" s="302"/>
      <c r="M2" s="302"/>
    </row>
    <row r="3" spans="1:14" ht="15" customHeight="1" thickBot="1">
      <c r="A3" s="1"/>
      <c r="B3" s="2"/>
      <c r="C3" s="2"/>
      <c r="D3" s="2"/>
      <c r="E3" s="2"/>
      <c r="F3" s="2"/>
      <c r="G3" s="2"/>
      <c r="H3" s="2"/>
      <c r="I3" s="2"/>
      <c r="J3" s="25"/>
      <c r="K3" s="2"/>
      <c r="L3" s="2"/>
      <c r="M3" s="2"/>
    </row>
    <row r="4" spans="1:14" ht="15" customHeight="1">
      <c r="A4" s="34" t="s">
        <v>1</v>
      </c>
      <c r="B4" s="35" t="s">
        <v>134</v>
      </c>
      <c r="C4" s="35" t="s">
        <v>133</v>
      </c>
      <c r="D4" s="35" t="s">
        <v>82</v>
      </c>
      <c r="E4" s="35" t="s">
        <v>46</v>
      </c>
      <c r="F4" s="35" t="s">
        <v>81</v>
      </c>
      <c r="G4" s="35" t="s">
        <v>132</v>
      </c>
      <c r="H4" s="35" t="s">
        <v>2</v>
      </c>
      <c r="I4" s="35" t="s">
        <v>3</v>
      </c>
      <c r="J4" s="36" t="s">
        <v>131</v>
      </c>
      <c r="K4" s="35" t="s">
        <v>4</v>
      </c>
      <c r="L4" s="35" t="s">
        <v>130</v>
      </c>
      <c r="M4" s="37" t="s">
        <v>129</v>
      </c>
    </row>
    <row r="5" spans="1:14" ht="134.25" customHeight="1">
      <c r="A5" s="38" t="s">
        <v>124</v>
      </c>
      <c r="B5" s="22">
        <v>3249</v>
      </c>
      <c r="C5" s="22" t="s">
        <v>123</v>
      </c>
      <c r="D5" s="24">
        <v>1</v>
      </c>
      <c r="E5" s="23">
        <v>42751</v>
      </c>
      <c r="F5" s="23">
        <v>43098</v>
      </c>
      <c r="G5" s="46">
        <v>7506</v>
      </c>
      <c r="H5" s="47" t="s">
        <v>128</v>
      </c>
      <c r="I5" s="48" t="s">
        <v>127</v>
      </c>
      <c r="J5" s="48" t="s">
        <v>126</v>
      </c>
      <c r="K5" s="49" t="s">
        <v>125</v>
      </c>
      <c r="L5" s="50">
        <v>42788</v>
      </c>
      <c r="M5" s="51">
        <v>43098</v>
      </c>
    </row>
    <row r="6" spans="1:14" ht="134.25" customHeight="1" thickBot="1">
      <c r="A6" s="39" t="s">
        <v>124</v>
      </c>
      <c r="B6" s="40">
        <v>3249</v>
      </c>
      <c r="C6" s="40" t="s">
        <v>123</v>
      </c>
      <c r="D6" s="41">
        <v>1</v>
      </c>
      <c r="E6" s="42">
        <v>42751</v>
      </c>
      <c r="F6" s="42">
        <v>43098</v>
      </c>
      <c r="G6" s="52">
        <v>7463</v>
      </c>
      <c r="H6" s="53" t="s">
        <v>122</v>
      </c>
      <c r="I6" s="54" t="s">
        <v>121</v>
      </c>
      <c r="J6" s="54" t="s">
        <v>120</v>
      </c>
      <c r="K6" s="55" t="s">
        <v>119</v>
      </c>
      <c r="L6" s="56">
        <v>42751</v>
      </c>
      <c r="M6" s="57">
        <v>43098</v>
      </c>
    </row>
    <row r="7" spans="1:14" ht="116.25" hidden="1" customHeight="1">
      <c r="A7" s="31" t="s">
        <v>118</v>
      </c>
      <c r="B7" s="31" t="s">
        <v>117</v>
      </c>
      <c r="C7" s="31"/>
      <c r="D7" s="31"/>
      <c r="E7" s="31"/>
      <c r="F7" s="31"/>
      <c r="G7" s="31"/>
      <c r="H7" s="27" t="s">
        <v>116</v>
      </c>
      <c r="I7" s="27" t="s">
        <v>115</v>
      </c>
      <c r="J7" s="27" t="s">
        <v>114</v>
      </c>
      <c r="K7" s="27" t="s">
        <v>113</v>
      </c>
      <c r="L7" s="32">
        <v>42767</v>
      </c>
      <c r="M7" s="33">
        <v>42916</v>
      </c>
      <c r="N7" s="21" t="s">
        <v>112</v>
      </c>
    </row>
    <row r="8" spans="1:14">
      <c r="L8" s="310" t="s">
        <v>147</v>
      </c>
      <c r="M8" s="310"/>
    </row>
    <row r="9" spans="1:14" ht="45">
      <c r="B9" s="20" t="s">
        <v>111</v>
      </c>
    </row>
  </sheetData>
  <mergeCells count="3">
    <mergeCell ref="A1:L1"/>
    <mergeCell ref="A2:M2"/>
    <mergeCell ref="L8:M8"/>
  </mergeCells>
  <pageMargins left="0.70866141732283472" right="0.70866141732283472" top="0.74803149606299213" bottom="0.74803149606299213" header="0.31496062992125984" footer="0.31496062992125984"/>
  <pageSetup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D9166-5D05-478D-B13B-C30F08E5A6A3}">
  <dimension ref="A1:N27"/>
  <sheetViews>
    <sheetView tabSelected="1" workbookViewId="0">
      <selection sqref="A1:J5"/>
    </sheetView>
  </sheetViews>
  <sheetFormatPr baseColWidth="10" defaultRowHeight="15"/>
  <sheetData>
    <row r="1" spans="1:14">
      <c r="A1" s="205" t="s">
        <v>222</v>
      </c>
      <c r="B1" s="206"/>
      <c r="C1" s="206"/>
      <c r="D1" s="206"/>
      <c r="E1" s="206"/>
      <c r="F1" s="206"/>
      <c r="G1" s="206"/>
      <c r="H1" s="206"/>
      <c r="I1" s="206"/>
      <c r="J1" s="206"/>
    </row>
    <row r="2" spans="1:14">
      <c r="A2" s="206"/>
      <c r="B2" s="206"/>
      <c r="C2" s="206"/>
      <c r="D2" s="206"/>
      <c r="E2" s="206"/>
      <c r="F2" s="206"/>
      <c r="G2" s="206"/>
      <c r="H2" s="206"/>
      <c r="I2" s="206"/>
      <c r="J2" s="206"/>
    </row>
    <row r="3" spans="1:14">
      <c r="A3" s="206"/>
      <c r="B3" s="206"/>
      <c r="C3" s="206"/>
      <c r="D3" s="206"/>
      <c r="E3" s="206"/>
      <c r="F3" s="206"/>
      <c r="G3" s="206"/>
      <c r="H3" s="206"/>
      <c r="I3" s="206"/>
      <c r="J3" s="206"/>
    </row>
    <row r="4" spans="1:14">
      <c r="A4" s="206"/>
      <c r="B4" s="206"/>
      <c r="C4" s="206"/>
      <c r="D4" s="206"/>
      <c r="E4" s="206"/>
      <c r="F4" s="206"/>
      <c r="G4" s="206"/>
      <c r="H4" s="206"/>
      <c r="I4" s="206"/>
      <c r="J4" s="206"/>
      <c r="K4" s="207" t="s">
        <v>243</v>
      </c>
      <c r="L4" s="207"/>
      <c r="M4" s="207"/>
      <c r="N4" s="207"/>
    </row>
    <row r="5" spans="1:14">
      <c r="A5" s="206"/>
      <c r="B5" s="206"/>
      <c r="C5" s="206"/>
      <c r="D5" s="206"/>
      <c r="E5" s="206"/>
      <c r="F5" s="206"/>
      <c r="G5" s="206"/>
      <c r="H5" s="206"/>
      <c r="I5" s="206"/>
      <c r="J5" s="206"/>
      <c r="K5" s="207"/>
      <c r="L5" s="207"/>
      <c r="M5" s="207"/>
      <c r="N5" s="207"/>
    </row>
    <row r="6" spans="1:14">
      <c r="A6" s="198" t="s">
        <v>208</v>
      </c>
      <c r="B6" s="198"/>
      <c r="C6" s="198"/>
      <c r="D6" s="198"/>
      <c r="E6" s="198"/>
      <c r="F6" s="198"/>
      <c r="G6" s="198"/>
      <c r="H6" s="198"/>
      <c r="I6" s="198"/>
      <c r="J6" s="198"/>
      <c r="K6" s="208" t="s">
        <v>237</v>
      </c>
      <c r="L6" s="208"/>
      <c r="M6" s="208"/>
      <c r="N6" s="197"/>
    </row>
    <row r="7" spans="1:14">
      <c r="A7" s="198"/>
      <c r="B7" s="198"/>
      <c r="C7" s="198"/>
      <c r="D7" s="198"/>
      <c r="E7" s="198"/>
      <c r="F7" s="198"/>
      <c r="G7" s="198"/>
      <c r="H7" s="198"/>
      <c r="I7" s="198"/>
      <c r="J7" s="198"/>
      <c r="K7" s="208"/>
      <c r="L7" s="208"/>
      <c r="M7" s="208"/>
      <c r="N7" s="197"/>
    </row>
    <row r="8" spans="1:14">
      <c r="A8" s="198"/>
      <c r="B8" s="198"/>
      <c r="C8" s="198"/>
      <c r="D8" s="198"/>
      <c r="E8" s="198"/>
      <c r="F8" s="198"/>
      <c r="G8" s="198"/>
      <c r="H8" s="198"/>
      <c r="I8" s="198"/>
      <c r="J8" s="198"/>
      <c r="K8" s="208"/>
      <c r="L8" s="208"/>
      <c r="M8" s="208"/>
      <c r="N8" s="197"/>
    </row>
    <row r="9" spans="1:14">
      <c r="A9" s="198"/>
      <c r="B9" s="198"/>
      <c r="C9" s="198"/>
      <c r="D9" s="198"/>
      <c r="E9" s="198"/>
      <c r="F9" s="198"/>
      <c r="G9" s="198"/>
      <c r="H9" s="198"/>
      <c r="I9" s="198"/>
      <c r="J9" s="198"/>
      <c r="K9" s="208" t="s">
        <v>238</v>
      </c>
      <c r="L9" s="208"/>
      <c r="M9" s="208"/>
      <c r="N9" s="197"/>
    </row>
    <row r="10" spans="1:14">
      <c r="A10" s="198"/>
      <c r="B10" s="198"/>
      <c r="C10" s="198"/>
      <c r="D10" s="198"/>
      <c r="E10" s="198"/>
      <c r="F10" s="198"/>
      <c r="G10" s="198"/>
      <c r="H10" s="198"/>
      <c r="I10" s="198"/>
      <c r="J10" s="198"/>
      <c r="K10" s="208"/>
      <c r="L10" s="208"/>
      <c r="M10" s="208"/>
      <c r="N10" s="197"/>
    </row>
    <row r="11" spans="1:14">
      <c r="A11" s="198"/>
      <c r="B11" s="198"/>
      <c r="C11" s="198"/>
      <c r="D11" s="198"/>
      <c r="E11" s="198"/>
      <c r="F11" s="198"/>
      <c r="G11" s="198"/>
      <c r="H11" s="198"/>
      <c r="I11" s="198"/>
      <c r="J11" s="198"/>
      <c r="K11" s="208"/>
      <c r="L11" s="208"/>
      <c r="M11" s="208"/>
      <c r="N11" s="197"/>
    </row>
    <row r="12" spans="1:14">
      <c r="A12" s="198"/>
      <c r="B12" s="198"/>
      <c r="C12" s="198"/>
      <c r="D12" s="198"/>
      <c r="E12" s="198"/>
      <c r="F12" s="198"/>
      <c r="G12" s="198"/>
      <c r="H12" s="198"/>
      <c r="I12" s="198"/>
      <c r="J12" s="198"/>
      <c r="K12" s="208" t="s">
        <v>239</v>
      </c>
      <c r="L12" s="208"/>
      <c r="M12" s="208"/>
      <c r="N12" s="197"/>
    </row>
    <row r="13" spans="1:14">
      <c r="A13" s="198"/>
      <c r="B13" s="198"/>
      <c r="C13" s="198"/>
      <c r="D13" s="198"/>
      <c r="E13" s="198"/>
      <c r="F13" s="198"/>
      <c r="G13" s="198"/>
      <c r="H13" s="198"/>
      <c r="I13" s="198"/>
      <c r="J13" s="198"/>
      <c r="K13" s="208"/>
      <c r="L13" s="208"/>
      <c r="M13" s="208"/>
      <c r="N13" s="197"/>
    </row>
    <row r="14" spans="1:14">
      <c r="A14" s="198"/>
      <c r="B14" s="198"/>
      <c r="C14" s="198"/>
      <c r="D14" s="198"/>
      <c r="E14" s="198"/>
      <c r="F14" s="198"/>
      <c r="G14" s="198"/>
      <c r="H14" s="198"/>
      <c r="I14" s="198"/>
      <c r="J14" s="198"/>
      <c r="K14" s="208"/>
      <c r="L14" s="208"/>
      <c r="M14" s="208"/>
      <c r="N14" s="197"/>
    </row>
    <row r="15" spans="1:14">
      <c r="A15" s="198"/>
      <c r="B15" s="198"/>
      <c r="C15" s="198"/>
      <c r="D15" s="198"/>
      <c r="E15" s="198"/>
      <c r="F15" s="198"/>
      <c r="G15" s="198"/>
      <c r="H15" s="198"/>
      <c r="I15" s="198"/>
      <c r="J15" s="198"/>
      <c r="K15" s="208" t="s">
        <v>240</v>
      </c>
      <c r="L15" s="208"/>
      <c r="M15" s="208"/>
      <c r="N15" s="197"/>
    </row>
    <row r="16" spans="1:14">
      <c r="A16" s="198"/>
      <c r="B16" s="198"/>
      <c r="C16" s="198"/>
      <c r="D16" s="198"/>
      <c r="E16" s="198"/>
      <c r="F16" s="198"/>
      <c r="G16" s="198"/>
      <c r="H16" s="198"/>
      <c r="I16" s="198"/>
      <c r="J16" s="198"/>
      <c r="K16" s="208"/>
      <c r="L16" s="208"/>
      <c r="M16" s="208"/>
      <c r="N16" s="197"/>
    </row>
    <row r="17" spans="1:14">
      <c r="A17" s="198"/>
      <c r="B17" s="198"/>
      <c r="C17" s="198"/>
      <c r="D17" s="198"/>
      <c r="E17" s="198"/>
      <c r="F17" s="198"/>
      <c r="G17" s="198"/>
      <c r="H17" s="198"/>
      <c r="I17" s="198"/>
      <c r="J17" s="198"/>
      <c r="K17" s="208"/>
      <c r="L17" s="208"/>
      <c r="M17" s="208"/>
      <c r="N17" s="197"/>
    </row>
    <row r="18" spans="1:14">
      <c r="A18" s="198"/>
      <c r="B18" s="198"/>
      <c r="C18" s="198"/>
      <c r="D18" s="198"/>
      <c r="E18" s="198"/>
      <c r="F18" s="198"/>
      <c r="G18" s="198"/>
      <c r="H18" s="198"/>
      <c r="I18" s="198"/>
      <c r="J18" s="198"/>
      <c r="K18" s="209" t="s">
        <v>241</v>
      </c>
      <c r="L18" s="208"/>
      <c r="M18" s="208"/>
      <c r="N18" s="197"/>
    </row>
    <row r="19" spans="1:14">
      <c r="A19" s="198"/>
      <c r="B19" s="198"/>
      <c r="C19" s="198"/>
      <c r="D19" s="198"/>
      <c r="E19" s="198"/>
      <c r="F19" s="198"/>
      <c r="G19" s="198"/>
      <c r="H19" s="198"/>
      <c r="I19" s="198"/>
      <c r="J19" s="198"/>
      <c r="K19" s="208"/>
      <c r="L19" s="208"/>
      <c r="M19" s="208"/>
      <c r="N19" s="197"/>
    </row>
    <row r="20" spans="1:14">
      <c r="A20" s="198"/>
      <c r="B20" s="198"/>
      <c r="C20" s="198"/>
      <c r="D20" s="198"/>
      <c r="E20" s="198"/>
      <c r="F20" s="198"/>
      <c r="G20" s="198"/>
      <c r="H20" s="198"/>
      <c r="I20" s="198"/>
      <c r="J20" s="198"/>
      <c r="K20" s="208"/>
      <c r="L20" s="208"/>
      <c r="M20" s="208"/>
      <c r="N20" s="197"/>
    </row>
    <row r="21" spans="1:14">
      <c r="A21" s="198"/>
      <c r="B21" s="198"/>
      <c r="C21" s="198"/>
      <c r="D21" s="198"/>
      <c r="E21" s="198"/>
      <c r="F21" s="198"/>
      <c r="G21" s="198"/>
      <c r="H21" s="198"/>
      <c r="I21" s="198"/>
      <c r="J21" s="198"/>
      <c r="K21" s="208" t="s">
        <v>242</v>
      </c>
      <c r="L21" s="208"/>
      <c r="M21" s="208"/>
      <c r="N21" s="197"/>
    </row>
    <row r="22" spans="1:14">
      <c r="A22" s="198"/>
      <c r="B22" s="198"/>
      <c r="C22" s="198"/>
      <c r="D22" s="198"/>
      <c r="E22" s="198"/>
      <c r="F22" s="198"/>
      <c r="G22" s="198"/>
      <c r="H22" s="198"/>
      <c r="I22" s="198"/>
      <c r="J22" s="198"/>
      <c r="K22" s="208"/>
      <c r="L22" s="208"/>
      <c r="M22" s="208"/>
      <c r="N22" s="197"/>
    </row>
    <row r="23" spans="1:14">
      <c r="A23" s="198"/>
      <c r="B23" s="198"/>
      <c r="C23" s="198"/>
      <c r="D23" s="198"/>
      <c r="E23" s="198"/>
      <c r="F23" s="198"/>
      <c r="G23" s="198"/>
      <c r="H23" s="198"/>
      <c r="I23" s="198"/>
      <c r="J23" s="198"/>
      <c r="K23" s="208"/>
      <c r="L23" s="208"/>
      <c r="M23" s="208"/>
      <c r="N23" s="197"/>
    </row>
    <row r="24" spans="1:14" ht="14.45" customHeight="1">
      <c r="A24" s="198"/>
      <c r="B24" s="198"/>
      <c r="C24" s="198"/>
      <c r="D24" s="198"/>
      <c r="E24" s="198"/>
      <c r="F24" s="198"/>
      <c r="G24" s="198"/>
      <c r="H24" s="198"/>
      <c r="I24" s="198"/>
      <c r="J24" s="198"/>
      <c r="K24" s="199" t="s">
        <v>245</v>
      </c>
      <c r="L24" s="200"/>
      <c r="M24" s="200"/>
      <c r="N24" s="201"/>
    </row>
    <row r="25" spans="1:14">
      <c r="A25" s="198"/>
      <c r="B25" s="198"/>
      <c r="C25" s="198"/>
      <c r="D25" s="198"/>
      <c r="E25" s="198"/>
      <c r="F25" s="198"/>
      <c r="G25" s="198"/>
      <c r="H25" s="198"/>
      <c r="I25" s="198"/>
      <c r="J25" s="198"/>
      <c r="K25" s="202"/>
      <c r="L25" s="203"/>
      <c r="M25" s="203"/>
      <c r="N25" s="204"/>
    </row>
    <row r="26" spans="1:14">
      <c r="A26" s="198"/>
      <c r="B26" s="198"/>
      <c r="C26" s="198"/>
      <c r="D26" s="198"/>
      <c r="E26" s="198"/>
      <c r="F26" s="198"/>
      <c r="G26" s="198"/>
      <c r="H26" s="198"/>
      <c r="I26" s="198"/>
      <c r="J26" s="198"/>
      <c r="K26" s="177"/>
      <c r="L26" s="177"/>
      <c r="M26" s="177"/>
      <c r="N26" s="176"/>
    </row>
    <row r="27" spans="1:14">
      <c r="J27" s="164" t="s">
        <v>209</v>
      </c>
      <c r="K27" s="177"/>
      <c r="L27" s="177"/>
      <c r="M27" s="177"/>
      <c r="N27" s="176"/>
    </row>
  </sheetData>
  <mergeCells count="16">
    <mergeCell ref="N18:N20"/>
    <mergeCell ref="N21:N23"/>
    <mergeCell ref="A6:J26"/>
    <mergeCell ref="K24:N25"/>
    <mergeCell ref="A1:J5"/>
    <mergeCell ref="K4:N5"/>
    <mergeCell ref="K6:M8"/>
    <mergeCell ref="K9:M11"/>
    <mergeCell ref="K12:M14"/>
    <mergeCell ref="K15:M17"/>
    <mergeCell ref="K18:M20"/>
    <mergeCell ref="K21:M23"/>
    <mergeCell ref="N6:N8"/>
    <mergeCell ref="N9:N11"/>
    <mergeCell ref="N12:N14"/>
    <mergeCell ref="N15:N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zoomScale="70" zoomScaleNormal="70" workbookViewId="0">
      <pane xSplit="6" ySplit="3" topLeftCell="G4" activePane="bottomRight" state="frozen"/>
      <selection pane="topRight" activeCell="G1" sqref="G1"/>
      <selection pane="bottomLeft" activeCell="A4" sqref="A4"/>
      <selection pane="bottomRight" activeCell="A4" sqref="A4"/>
    </sheetView>
  </sheetViews>
  <sheetFormatPr baseColWidth="10" defaultRowHeight="15"/>
  <cols>
    <col min="1" max="1" width="24.42578125" customWidth="1"/>
    <col min="2" max="3" width="24.42578125" hidden="1" customWidth="1"/>
    <col min="4" max="4" width="6.28515625" customWidth="1"/>
    <col min="5" max="5" width="33" customWidth="1"/>
    <col min="6" max="6" width="27.85546875" customWidth="1"/>
    <col min="7" max="8" width="19" customWidth="1"/>
    <col min="9" max="9" width="22" customWidth="1"/>
    <col min="10" max="10" width="37" hidden="1" customWidth="1"/>
    <col min="11" max="11" width="20.5703125" customWidth="1"/>
  </cols>
  <sheetData>
    <row r="1" spans="1:11" ht="18" customHeight="1">
      <c r="A1" s="213" t="s">
        <v>0</v>
      </c>
      <c r="B1" s="214"/>
      <c r="C1" s="214"/>
      <c r="D1" s="215"/>
      <c r="E1" s="215"/>
      <c r="F1" s="215"/>
      <c r="G1" s="215"/>
      <c r="H1" s="215"/>
      <c r="I1" s="216"/>
    </row>
    <row r="2" spans="1:11" ht="39.6" customHeight="1" thickBot="1">
      <c r="A2" s="217" t="s">
        <v>109</v>
      </c>
      <c r="B2" s="218"/>
      <c r="C2" s="218"/>
      <c r="D2" s="219"/>
      <c r="E2" s="219"/>
      <c r="F2" s="219"/>
      <c r="G2" s="219"/>
      <c r="H2" s="219"/>
      <c r="I2" s="220"/>
      <c r="K2" s="210" t="s">
        <v>244</v>
      </c>
    </row>
    <row r="3" spans="1:11" ht="33.75" customHeight="1" thickBot="1">
      <c r="A3" s="28" t="s">
        <v>1</v>
      </c>
      <c r="B3" s="58" t="s">
        <v>132</v>
      </c>
      <c r="C3" s="58" t="s">
        <v>174</v>
      </c>
      <c r="D3" s="221" t="s">
        <v>2</v>
      </c>
      <c r="E3" s="221"/>
      <c r="F3" s="142" t="s">
        <v>108</v>
      </c>
      <c r="G3" s="142" t="s">
        <v>4</v>
      </c>
      <c r="H3" s="143" t="s">
        <v>139</v>
      </c>
      <c r="I3" s="144" t="s">
        <v>140</v>
      </c>
      <c r="J3" t="s">
        <v>185</v>
      </c>
      <c r="K3" s="210"/>
    </row>
    <row r="4" spans="1:11" ht="147" customHeight="1" thickBot="1">
      <c r="A4" s="131" t="s">
        <v>106</v>
      </c>
      <c r="B4" s="29"/>
      <c r="C4" s="29"/>
      <c r="D4" s="145" t="s">
        <v>105</v>
      </c>
      <c r="E4" s="146" t="s">
        <v>175</v>
      </c>
      <c r="F4" s="146" t="s">
        <v>196</v>
      </c>
      <c r="G4" s="146" t="s">
        <v>8</v>
      </c>
      <c r="H4" s="147">
        <v>44211</v>
      </c>
      <c r="I4" s="148">
        <v>44500</v>
      </c>
      <c r="J4" s="101" t="e">
        <f>+'2. Racionalización Trámites '!Z18+'4. Atencion al ciudadano'!H6+'3. Rendicion de cuentas '!G17+'5. Trans y Acceso Inf - Eli '!#REF!+J5</f>
        <v>#REF!</v>
      </c>
    </row>
    <row r="5" spans="1:11" ht="91.5" customHeight="1">
      <c r="A5" s="222" t="s">
        <v>188</v>
      </c>
      <c r="B5" s="29"/>
      <c r="C5" s="81"/>
      <c r="D5" s="149" t="s">
        <v>104</v>
      </c>
      <c r="E5" s="150" t="s">
        <v>175</v>
      </c>
      <c r="F5" s="150" t="s">
        <v>177</v>
      </c>
      <c r="G5" s="150" t="s">
        <v>8</v>
      </c>
      <c r="H5" s="151">
        <v>44197</v>
      </c>
      <c r="I5" s="167">
        <v>44226</v>
      </c>
      <c r="J5">
        <v>115637984</v>
      </c>
    </row>
    <row r="6" spans="1:11" ht="72" customHeight="1">
      <c r="A6" s="222"/>
      <c r="B6" s="80"/>
      <c r="C6" s="81"/>
      <c r="D6" s="149" t="s">
        <v>158</v>
      </c>
      <c r="E6" s="150" t="s">
        <v>175</v>
      </c>
      <c r="F6" s="150" t="s">
        <v>176</v>
      </c>
      <c r="G6" s="150" t="s">
        <v>8</v>
      </c>
      <c r="H6" s="151">
        <v>44211</v>
      </c>
      <c r="I6" s="167">
        <v>44226</v>
      </c>
      <c r="J6" s="141" t="s">
        <v>189</v>
      </c>
    </row>
    <row r="7" spans="1:11" ht="72.75" customHeight="1">
      <c r="A7" s="222"/>
      <c r="B7" s="80"/>
      <c r="C7" s="92"/>
      <c r="D7" s="152" t="s">
        <v>167</v>
      </c>
      <c r="E7" s="150" t="s">
        <v>175</v>
      </c>
      <c r="F7" s="150" t="s">
        <v>186</v>
      </c>
      <c r="G7" s="150" t="s">
        <v>8</v>
      </c>
      <c r="H7" s="151">
        <v>44211</v>
      </c>
      <c r="I7" s="167">
        <v>44226</v>
      </c>
    </row>
    <row r="8" spans="1:11" ht="146.25" customHeight="1">
      <c r="A8" s="223" t="s">
        <v>103</v>
      </c>
      <c r="B8" s="80"/>
      <c r="C8" s="92"/>
      <c r="D8" s="149" t="s">
        <v>102</v>
      </c>
      <c r="E8" s="150" t="s">
        <v>175</v>
      </c>
      <c r="F8" s="150" t="s">
        <v>187</v>
      </c>
      <c r="G8" s="150" t="s">
        <v>8</v>
      </c>
      <c r="H8" s="151">
        <v>44198</v>
      </c>
      <c r="I8" s="167">
        <v>44226</v>
      </c>
    </row>
    <row r="9" spans="1:11" ht="105" customHeight="1">
      <c r="A9" s="224"/>
      <c r="B9" s="80"/>
      <c r="C9" s="92"/>
      <c r="D9" s="149" t="s">
        <v>101</v>
      </c>
      <c r="E9" s="150" t="s">
        <v>175</v>
      </c>
      <c r="F9" s="150" t="s">
        <v>178</v>
      </c>
      <c r="G9" s="150" t="s">
        <v>8</v>
      </c>
      <c r="H9" s="151">
        <v>44227</v>
      </c>
      <c r="I9" s="167">
        <v>44530</v>
      </c>
    </row>
    <row r="10" spans="1:11" ht="86.25" customHeight="1">
      <c r="A10" s="225"/>
      <c r="B10" s="80"/>
      <c r="C10" s="92"/>
      <c r="D10" s="149" t="s">
        <v>193</v>
      </c>
      <c r="E10" s="150" t="s">
        <v>175</v>
      </c>
      <c r="F10" s="150" t="s">
        <v>190</v>
      </c>
      <c r="G10" s="150" t="s">
        <v>8</v>
      </c>
      <c r="H10" s="151">
        <v>44227</v>
      </c>
      <c r="I10" s="167">
        <v>44561</v>
      </c>
    </row>
    <row r="11" spans="1:11" ht="93" customHeight="1">
      <c r="A11" s="223" t="s">
        <v>100</v>
      </c>
      <c r="B11" s="80"/>
      <c r="C11" s="92"/>
      <c r="D11" s="149" t="s">
        <v>99</v>
      </c>
      <c r="E11" s="150" t="s">
        <v>175</v>
      </c>
      <c r="F11" s="150" t="s">
        <v>255</v>
      </c>
      <c r="G11" s="150" t="s">
        <v>8</v>
      </c>
      <c r="H11" s="151">
        <v>44198</v>
      </c>
      <c r="I11" s="167">
        <v>44561</v>
      </c>
    </row>
    <row r="12" spans="1:11" ht="93" customHeight="1">
      <c r="A12" s="224"/>
      <c r="B12" s="80"/>
      <c r="C12" s="81"/>
      <c r="D12" s="149" t="s">
        <v>194</v>
      </c>
      <c r="E12" s="150" t="s">
        <v>200</v>
      </c>
      <c r="F12" s="150" t="s">
        <v>254</v>
      </c>
      <c r="G12" s="150" t="s">
        <v>195</v>
      </c>
      <c r="H12" s="157">
        <v>44211</v>
      </c>
      <c r="I12" s="158">
        <v>44561</v>
      </c>
    </row>
    <row r="13" spans="1:11" ht="93" customHeight="1">
      <c r="A13" s="224"/>
      <c r="B13" s="80"/>
      <c r="C13" s="81"/>
      <c r="D13" s="149" t="s">
        <v>197</v>
      </c>
      <c r="E13" s="150" t="s">
        <v>200</v>
      </c>
      <c r="F13" s="150" t="s">
        <v>251</v>
      </c>
      <c r="G13" s="150" t="s">
        <v>142</v>
      </c>
      <c r="H13" s="157">
        <v>44229</v>
      </c>
      <c r="I13" s="158">
        <v>44561</v>
      </c>
    </row>
    <row r="14" spans="1:11" ht="93" customHeight="1">
      <c r="A14" s="140"/>
      <c r="B14" s="80"/>
      <c r="C14" s="81"/>
      <c r="D14" s="149" t="s">
        <v>198</v>
      </c>
      <c r="E14" s="150" t="s">
        <v>200</v>
      </c>
      <c r="F14" s="150" t="s">
        <v>253</v>
      </c>
      <c r="G14" s="150" t="s">
        <v>142</v>
      </c>
      <c r="H14" s="157">
        <v>44229</v>
      </c>
      <c r="I14" s="158">
        <v>44561</v>
      </c>
    </row>
    <row r="15" spans="1:11" ht="93" customHeight="1">
      <c r="A15" s="140"/>
      <c r="B15" s="80"/>
      <c r="C15" s="81"/>
      <c r="D15" s="149" t="s">
        <v>199</v>
      </c>
      <c r="E15" s="150" t="s">
        <v>200</v>
      </c>
      <c r="F15" s="150" t="s">
        <v>252</v>
      </c>
      <c r="G15" s="150" t="s">
        <v>142</v>
      </c>
      <c r="H15" s="157">
        <v>44229</v>
      </c>
      <c r="I15" s="158">
        <v>44561</v>
      </c>
    </row>
    <row r="16" spans="1:11" ht="75" customHeight="1" thickBot="1">
      <c r="A16" s="102" t="s">
        <v>98</v>
      </c>
      <c r="B16" s="80"/>
      <c r="C16" s="30"/>
      <c r="D16" s="168" t="s">
        <v>97</v>
      </c>
      <c r="E16" s="134"/>
      <c r="F16" s="134"/>
      <c r="G16" s="134"/>
      <c r="H16" s="135"/>
      <c r="I16" s="136"/>
    </row>
    <row r="17" spans="1:9" ht="15.75">
      <c r="A17" s="19"/>
      <c r="B17" s="19"/>
      <c r="C17" s="19"/>
      <c r="D17" s="19"/>
      <c r="E17" s="19"/>
      <c r="F17" s="19"/>
      <c r="G17" s="19"/>
      <c r="H17" s="211"/>
      <c r="I17" s="212"/>
    </row>
    <row r="18" spans="1:9" ht="15.75">
      <c r="A18" s="19"/>
      <c r="B18" s="19"/>
      <c r="C18" s="19"/>
      <c r="D18" s="19"/>
      <c r="E18" s="19"/>
      <c r="F18" s="19"/>
      <c r="G18" s="19"/>
      <c r="H18" s="19"/>
      <c r="I18" s="19"/>
    </row>
    <row r="19" spans="1:9" ht="15.75">
      <c r="A19" s="19"/>
      <c r="B19" s="19"/>
      <c r="C19" s="19"/>
      <c r="D19" s="19"/>
      <c r="E19" s="19"/>
      <c r="F19" s="19"/>
      <c r="G19" s="19"/>
      <c r="H19" s="19"/>
      <c r="I19" s="19"/>
    </row>
    <row r="20" spans="1:9" ht="15.75">
      <c r="A20" s="19"/>
      <c r="B20" s="19"/>
      <c r="C20" s="19"/>
      <c r="D20" s="19"/>
      <c r="E20" s="19"/>
      <c r="F20" s="19"/>
      <c r="G20" s="19"/>
      <c r="H20" s="19"/>
      <c r="I20" s="19"/>
    </row>
    <row r="21" spans="1:9" ht="15.75">
      <c r="A21" s="19"/>
      <c r="B21" s="19"/>
      <c r="C21" s="19"/>
      <c r="D21" s="19"/>
      <c r="E21" s="19"/>
      <c r="F21" s="19"/>
      <c r="G21" s="19"/>
      <c r="H21" s="19"/>
      <c r="I21" s="19"/>
    </row>
    <row r="22" spans="1:9" ht="15.75">
      <c r="A22" s="19"/>
      <c r="B22" s="19"/>
      <c r="C22" s="19"/>
      <c r="D22" s="19"/>
      <c r="E22" s="19"/>
      <c r="F22" s="19"/>
      <c r="G22" s="19"/>
      <c r="H22" s="19"/>
      <c r="I22" s="19"/>
    </row>
    <row r="23" spans="1:9" ht="15.75">
      <c r="A23" s="19"/>
      <c r="B23" s="19"/>
      <c r="C23" s="19"/>
      <c r="D23" s="19"/>
      <c r="E23" s="19"/>
      <c r="F23" s="19"/>
      <c r="G23" s="19"/>
      <c r="H23" s="19"/>
      <c r="I23" s="19"/>
    </row>
    <row r="24" spans="1:9" ht="15.75">
      <c r="A24" s="19"/>
      <c r="B24" s="19"/>
      <c r="C24" s="19"/>
      <c r="D24" s="19"/>
      <c r="E24" s="19"/>
      <c r="F24" s="19"/>
      <c r="G24" s="19"/>
      <c r="H24" s="19"/>
      <c r="I24" s="19"/>
    </row>
    <row r="25" spans="1:9">
      <c r="A25" s="18"/>
      <c r="B25" s="18"/>
      <c r="C25" s="18"/>
      <c r="D25" s="18"/>
      <c r="E25" s="18"/>
      <c r="F25" s="18"/>
      <c r="G25" s="18"/>
      <c r="H25" s="18"/>
      <c r="I25" s="18"/>
    </row>
    <row r="26" spans="1:9">
      <c r="A26" s="18"/>
      <c r="B26" s="18"/>
      <c r="C26" s="18"/>
      <c r="D26" s="18"/>
      <c r="E26" s="18"/>
      <c r="F26" s="18"/>
      <c r="G26" s="18"/>
      <c r="H26" s="18"/>
      <c r="I26" s="18"/>
    </row>
    <row r="27" spans="1:9">
      <c r="A27" s="18"/>
      <c r="B27" s="18"/>
      <c r="C27" s="18"/>
      <c r="D27" s="18"/>
      <c r="E27" s="18"/>
      <c r="F27" s="18"/>
      <c r="G27" s="18"/>
      <c r="H27" s="18"/>
      <c r="I27" s="18"/>
    </row>
    <row r="28" spans="1:9">
      <c r="A28" s="18"/>
      <c r="B28" s="18"/>
      <c r="C28" s="18"/>
      <c r="D28" s="18"/>
      <c r="E28" s="18"/>
      <c r="F28" s="18"/>
      <c r="G28" s="18"/>
      <c r="H28" s="18"/>
      <c r="I28" s="18"/>
    </row>
    <row r="29" spans="1:9">
      <c r="A29" s="18"/>
      <c r="B29" s="18"/>
      <c r="C29" s="18"/>
      <c r="D29" s="18"/>
      <c r="E29" s="18"/>
      <c r="F29" s="18"/>
      <c r="G29" s="18"/>
      <c r="H29" s="18"/>
      <c r="I29" s="18"/>
    </row>
    <row r="30" spans="1:9">
      <c r="A30" s="18"/>
      <c r="B30" s="18"/>
      <c r="C30" s="18"/>
      <c r="D30" s="18"/>
      <c r="E30" s="18"/>
      <c r="F30" s="18"/>
      <c r="G30" s="18"/>
      <c r="H30" s="18"/>
      <c r="I30" s="18"/>
    </row>
  </sheetData>
  <mergeCells count="8">
    <mergeCell ref="K2:K3"/>
    <mergeCell ref="H17:I17"/>
    <mergeCell ref="A1:I1"/>
    <mergeCell ref="A2:I2"/>
    <mergeCell ref="D3:E3"/>
    <mergeCell ref="A5:A7"/>
    <mergeCell ref="A8:A10"/>
    <mergeCell ref="A11:A13"/>
  </mergeCells>
  <dataValidations count="2">
    <dataValidation type="date" allowBlank="1" showInputMessage="1" showErrorMessage="1" sqref="H12:I15" xr:uid="{5EB988E0-4FD7-46B4-9820-4609C88A4BD3}">
      <formula1>44198</formula1>
      <formula2>44561</formula2>
    </dataValidation>
    <dataValidation type="textLength" operator="lessThan" allowBlank="1" showInputMessage="1" showErrorMessage="1" promptTitle="Características" prompt="Ingresar en no más de 200 caracteres una descripción de los bienes o servicios" sqref="F13:F15" xr:uid="{B220088E-3B81-40FF-9310-DC7492B6B0BB}">
      <formula1>200</formula1>
    </dataValidation>
  </dataValidations>
  <printOptions horizontalCentered="1"/>
  <pageMargins left="0.51181102362204722" right="0.31496062992125984" top="0.35433070866141736" bottom="0.35433070866141736"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8"/>
  <sheetViews>
    <sheetView zoomScale="70" zoomScaleNormal="70" workbookViewId="0">
      <selection activeCell="F27" sqref="F27"/>
    </sheetView>
  </sheetViews>
  <sheetFormatPr baseColWidth="10" defaultColWidth="9.140625" defaultRowHeight="12.75"/>
  <cols>
    <col min="1" max="1" width="16.85546875" style="72" customWidth="1"/>
    <col min="2" max="2" width="8.85546875" style="72" customWidth="1"/>
    <col min="3" max="3" width="1.140625" style="72" customWidth="1"/>
    <col min="4" max="4" width="25.140625" style="72" customWidth="1"/>
    <col min="5" max="5" width="10.85546875" style="72" customWidth="1"/>
    <col min="6" max="6" width="26" style="72" customWidth="1"/>
    <col min="7" max="7" width="28.7109375" style="72" customWidth="1"/>
    <col min="8" max="8" width="8.85546875" style="72" customWidth="1"/>
    <col min="9" max="9" width="15.140625" style="72" customWidth="1"/>
    <col min="10" max="10" width="4" style="72" customWidth="1"/>
    <col min="11" max="11" width="11.85546875" style="72" customWidth="1"/>
    <col min="12" max="12" width="5" style="72" customWidth="1"/>
    <col min="13" max="13" width="14.42578125" style="72" customWidth="1"/>
    <col min="14" max="14" width="19.5703125" style="72" customWidth="1"/>
    <col min="15" max="15" width="9" style="72" customWidth="1"/>
    <col min="16" max="16" width="16" style="72" customWidth="1"/>
    <col min="17" max="17" width="17" style="72" customWidth="1"/>
    <col min="18" max="16384" width="9.140625" style="72"/>
  </cols>
  <sheetData>
    <row r="1" spans="1:17" ht="15.95" customHeight="1">
      <c r="A1" s="231" t="s">
        <v>84</v>
      </c>
      <c r="B1" s="231"/>
      <c r="C1" s="231"/>
      <c r="D1" s="231"/>
      <c r="E1" s="231"/>
      <c r="F1" s="231"/>
      <c r="G1" s="231"/>
      <c r="H1" s="231"/>
      <c r="I1" s="231"/>
      <c r="J1" s="231"/>
      <c r="K1" s="231"/>
      <c r="L1" s="231"/>
      <c r="M1" s="231"/>
      <c r="N1" s="231"/>
      <c r="O1" s="231"/>
      <c r="P1" s="73"/>
      <c r="Q1" s="73"/>
    </row>
    <row r="2" spans="1:17" ht="24.95" customHeight="1">
      <c r="A2" s="232" t="s">
        <v>96</v>
      </c>
      <c r="B2" s="232"/>
      <c r="C2" s="233" t="s">
        <v>95</v>
      </c>
      <c r="D2" s="234"/>
      <c r="E2" s="234"/>
      <c r="F2" s="234"/>
      <c r="G2" s="234"/>
      <c r="H2" s="235"/>
      <c r="I2" s="73"/>
      <c r="J2" s="73"/>
      <c r="K2" s="73"/>
      <c r="L2" s="73"/>
      <c r="M2" s="73"/>
      <c r="N2" s="73"/>
      <c r="O2" s="73"/>
      <c r="P2" s="73"/>
      <c r="Q2" s="73"/>
    </row>
    <row r="3" spans="1:17" ht="9" customHeight="1" thickBot="1">
      <c r="A3" s="73"/>
      <c r="B3" s="73"/>
      <c r="C3" s="73"/>
      <c r="D3" s="73"/>
      <c r="E3" s="73"/>
      <c r="F3" s="73"/>
      <c r="G3" s="73"/>
      <c r="H3" s="73"/>
      <c r="I3" s="73"/>
      <c r="J3" s="73"/>
      <c r="K3" s="232" t="s">
        <v>94</v>
      </c>
      <c r="L3" s="232"/>
      <c r="M3" s="236" t="s">
        <v>93</v>
      </c>
      <c r="N3" s="237"/>
      <c r="O3" s="238"/>
      <c r="P3" s="73"/>
      <c r="Q3" s="73"/>
    </row>
    <row r="4" spans="1:17" ht="15.95" customHeight="1" thickBot="1">
      <c r="A4" s="232" t="s">
        <v>92</v>
      </c>
      <c r="B4" s="232"/>
      <c r="C4" s="236" t="s">
        <v>91</v>
      </c>
      <c r="D4" s="237"/>
      <c r="E4" s="237"/>
      <c r="F4" s="237"/>
      <c r="G4" s="237"/>
      <c r="H4" s="238"/>
      <c r="I4" s="73"/>
      <c r="J4" s="73"/>
      <c r="K4" s="232"/>
      <c r="L4" s="232"/>
      <c r="M4" s="239"/>
      <c r="N4" s="240"/>
      <c r="O4" s="241"/>
      <c r="P4" s="73"/>
      <c r="Q4" s="73"/>
    </row>
    <row r="5" spans="1:17" ht="9" customHeight="1">
      <c r="A5" s="232"/>
      <c r="B5" s="232"/>
      <c r="C5" s="239"/>
      <c r="D5" s="240"/>
      <c r="E5" s="240"/>
      <c r="F5" s="240"/>
      <c r="G5" s="240"/>
      <c r="H5" s="241"/>
      <c r="I5" s="73"/>
      <c r="J5" s="73"/>
      <c r="K5" s="73"/>
      <c r="L5" s="73"/>
      <c r="M5" s="73"/>
      <c r="N5" s="73"/>
      <c r="O5" s="73"/>
      <c r="P5" s="73"/>
      <c r="Q5" s="73"/>
    </row>
    <row r="6" spans="1:17" ht="9" customHeight="1" thickBot="1">
      <c r="A6" s="73"/>
      <c r="B6" s="73"/>
      <c r="C6" s="73"/>
      <c r="D6" s="73"/>
      <c r="E6" s="73"/>
      <c r="F6" s="73"/>
      <c r="G6" s="73"/>
      <c r="H6" s="73"/>
      <c r="I6" s="73"/>
      <c r="J6" s="73"/>
      <c r="K6" s="232" t="s">
        <v>90</v>
      </c>
      <c r="L6" s="232"/>
      <c r="M6" s="236">
        <v>2019</v>
      </c>
      <c r="N6" s="237"/>
      <c r="O6" s="238"/>
      <c r="P6" s="73"/>
      <c r="Q6" s="73"/>
    </row>
    <row r="7" spans="1:17" ht="15.95" customHeight="1" thickBot="1">
      <c r="A7" s="232" t="s">
        <v>88</v>
      </c>
      <c r="B7" s="232"/>
      <c r="C7" s="236" t="s">
        <v>87</v>
      </c>
      <c r="D7" s="237"/>
      <c r="E7" s="237"/>
      <c r="F7" s="237"/>
      <c r="G7" s="237"/>
      <c r="H7" s="238"/>
      <c r="I7" s="73"/>
      <c r="J7" s="73"/>
      <c r="K7" s="232"/>
      <c r="L7" s="232"/>
      <c r="M7" s="239"/>
      <c r="N7" s="240"/>
      <c r="O7" s="241"/>
      <c r="P7" s="73"/>
      <c r="Q7" s="73"/>
    </row>
    <row r="8" spans="1:17" ht="6" customHeight="1" thickBot="1">
      <c r="A8" s="232"/>
      <c r="B8" s="232"/>
      <c r="C8" s="243"/>
      <c r="D8" s="244"/>
      <c r="E8" s="244"/>
      <c r="F8" s="244"/>
      <c r="G8" s="244"/>
      <c r="H8" s="245"/>
      <c r="I8" s="73"/>
      <c r="J8" s="73"/>
      <c r="K8" s="73"/>
      <c r="L8" s="73"/>
      <c r="M8" s="73"/>
      <c r="N8" s="73"/>
      <c r="O8" s="73"/>
      <c r="P8" s="73"/>
      <c r="Q8" s="73"/>
    </row>
    <row r="9" spans="1:17" ht="3" customHeight="1">
      <c r="A9" s="232"/>
      <c r="B9" s="232"/>
      <c r="C9" s="239"/>
      <c r="D9" s="240"/>
      <c r="E9" s="240"/>
      <c r="F9" s="240"/>
      <c r="G9" s="240"/>
      <c r="H9" s="241"/>
      <c r="I9" s="73"/>
      <c r="J9" s="73"/>
      <c r="K9" s="246" t="s">
        <v>84</v>
      </c>
      <c r="L9" s="246"/>
      <c r="M9" s="246"/>
      <c r="N9" s="246"/>
      <c r="O9" s="246"/>
      <c r="P9" s="73"/>
      <c r="Q9" s="73"/>
    </row>
    <row r="10" spans="1:17" ht="11.1" customHeight="1">
      <c r="A10" s="73"/>
      <c r="B10" s="73"/>
      <c r="C10" s="73"/>
      <c r="D10" s="73"/>
      <c r="E10" s="73"/>
      <c r="F10" s="73"/>
      <c r="G10" s="73"/>
      <c r="H10" s="73"/>
      <c r="I10" s="73"/>
      <c r="J10" s="73"/>
      <c r="K10" s="246"/>
      <c r="L10" s="246"/>
      <c r="M10" s="246"/>
      <c r="N10" s="246"/>
      <c r="O10" s="246"/>
      <c r="P10" s="73"/>
      <c r="Q10" s="73"/>
    </row>
    <row r="11" spans="1:17" ht="6" customHeight="1" thickBot="1">
      <c r="A11" s="232" t="s">
        <v>86</v>
      </c>
      <c r="B11" s="232"/>
      <c r="C11" s="236" t="s">
        <v>85</v>
      </c>
      <c r="D11" s="237"/>
      <c r="E11" s="237"/>
      <c r="F11" s="237"/>
      <c r="G11" s="237"/>
      <c r="H11" s="238"/>
      <c r="I11" s="73"/>
      <c r="J11" s="73"/>
      <c r="K11" s="246"/>
      <c r="L11" s="246"/>
      <c r="M11" s="246"/>
      <c r="N11" s="246"/>
      <c r="O11" s="246"/>
      <c r="P11" s="73"/>
      <c r="Q11" s="73"/>
    </row>
    <row r="12" spans="1:17" ht="18.95" customHeight="1">
      <c r="A12" s="232"/>
      <c r="B12" s="232"/>
      <c r="C12" s="239"/>
      <c r="D12" s="240"/>
      <c r="E12" s="240"/>
      <c r="F12" s="240"/>
      <c r="G12" s="240"/>
      <c r="H12" s="241"/>
      <c r="I12" s="73"/>
      <c r="J12" s="73"/>
      <c r="K12" s="73"/>
      <c r="L12" s="73"/>
      <c r="M12" s="73"/>
      <c r="N12" s="73"/>
      <c r="O12" s="73"/>
      <c r="P12" s="73"/>
      <c r="Q12" s="73"/>
    </row>
    <row r="13" spans="1:17" ht="20.100000000000001" customHeight="1">
      <c r="A13" s="231" t="s">
        <v>84</v>
      </c>
      <c r="B13" s="231"/>
      <c r="C13" s="231"/>
      <c r="D13" s="231"/>
      <c r="E13" s="231"/>
      <c r="F13" s="231"/>
      <c r="G13" s="231"/>
      <c r="H13" s="231"/>
      <c r="I13" s="231"/>
      <c r="J13" s="231"/>
      <c r="K13" s="231"/>
      <c r="L13" s="231"/>
      <c r="M13" s="231"/>
      <c r="N13" s="231"/>
      <c r="O13" s="231"/>
      <c r="P13" s="73"/>
      <c r="Q13" s="73"/>
    </row>
    <row r="14" spans="1:17" ht="42" customHeight="1">
      <c r="A14" s="242" t="s">
        <v>78</v>
      </c>
      <c r="B14" s="242"/>
      <c r="C14" s="242"/>
      <c r="D14" s="242"/>
      <c r="E14" s="242"/>
      <c r="F14" s="242" t="s">
        <v>77</v>
      </c>
      <c r="G14" s="242"/>
      <c r="H14" s="242"/>
      <c r="I14" s="242"/>
      <c r="J14" s="242"/>
      <c r="K14" s="242"/>
      <c r="L14" s="242"/>
      <c r="M14" s="242"/>
      <c r="N14" s="242" t="s">
        <v>76</v>
      </c>
      <c r="O14" s="242"/>
      <c r="P14" s="242"/>
      <c r="Q14" s="242"/>
    </row>
    <row r="15" spans="1:17" ht="57.95" customHeight="1">
      <c r="A15" s="79" t="s">
        <v>75</v>
      </c>
      <c r="B15" s="242" t="s">
        <v>74</v>
      </c>
      <c r="C15" s="242"/>
      <c r="D15" s="79" t="s">
        <v>73</v>
      </c>
      <c r="E15" s="79" t="s">
        <v>72</v>
      </c>
      <c r="F15" s="79" t="s">
        <v>71</v>
      </c>
      <c r="G15" s="79" t="s">
        <v>70</v>
      </c>
      <c r="H15" s="242" t="s">
        <v>69</v>
      </c>
      <c r="I15" s="242"/>
      <c r="J15" s="242" t="s">
        <v>68</v>
      </c>
      <c r="K15" s="242"/>
      <c r="L15" s="242" t="s">
        <v>67</v>
      </c>
      <c r="M15" s="242"/>
      <c r="N15" s="79" t="s">
        <v>66</v>
      </c>
      <c r="O15" s="242" t="s">
        <v>64</v>
      </c>
      <c r="P15" s="242"/>
      <c r="Q15" s="79" t="s">
        <v>63</v>
      </c>
    </row>
    <row r="16" spans="1:17" ht="231.95" hidden="1" customHeight="1">
      <c r="A16" s="83" t="s">
        <v>154</v>
      </c>
      <c r="B16" s="228">
        <v>3532</v>
      </c>
      <c r="C16" s="228"/>
      <c r="D16" s="83" t="s">
        <v>165</v>
      </c>
      <c r="E16" s="83"/>
      <c r="F16" s="83"/>
      <c r="G16" s="83"/>
      <c r="H16" s="228"/>
      <c r="I16" s="228"/>
      <c r="J16" s="228"/>
      <c r="K16" s="228"/>
      <c r="L16" s="228"/>
      <c r="M16" s="228"/>
      <c r="N16" s="84">
        <v>43480</v>
      </c>
      <c r="O16" s="229">
        <v>43830</v>
      </c>
      <c r="P16" s="230"/>
      <c r="Q16" s="83" t="s">
        <v>166</v>
      </c>
    </row>
    <row r="17" spans="1:17" ht="162" hidden="1" customHeight="1">
      <c r="A17" s="85" t="s">
        <v>62</v>
      </c>
      <c r="B17" s="226" t="s">
        <v>61</v>
      </c>
      <c r="C17" s="226"/>
      <c r="D17" s="85" t="s">
        <v>60</v>
      </c>
      <c r="E17" s="85" t="s">
        <v>59</v>
      </c>
      <c r="F17" s="85" t="s">
        <v>153</v>
      </c>
      <c r="G17" s="85" t="s">
        <v>152</v>
      </c>
      <c r="H17" s="226" t="s">
        <v>151</v>
      </c>
      <c r="I17" s="226"/>
      <c r="J17" s="226" t="s">
        <v>58</v>
      </c>
      <c r="K17" s="226"/>
      <c r="L17" s="226" t="s">
        <v>57</v>
      </c>
      <c r="M17" s="226"/>
      <c r="N17" s="86" t="s">
        <v>56</v>
      </c>
      <c r="O17" s="227" t="s">
        <v>150</v>
      </c>
      <c r="P17" s="227"/>
      <c r="Q17" s="85" t="s">
        <v>55</v>
      </c>
    </row>
    <row r="18" spans="1:17" ht="240">
      <c r="A18" s="91" t="s">
        <v>173</v>
      </c>
      <c r="B18" s="249">
        <v>3909</v>
      </c>
      <c r="C18" s="250"/>
      <c r="D18" s="90" t="s">
        <v>164</v>
      </c>
      <c r="E18" s="87"/>
      <c r="F18" s="88" t="s">
        <v>168</v>
      </c>
      <c r="G18" s="88" t="s">
        <v>169</v>
      </c>
      <c r="H18" s="247" t="s">
        <v>170</v>
      </c>
      <c r="I18" s="248"/>
      <c r="J18" s="253" t="s">
        <v>171</v>
      </c>
      <c r="K18" s="254"/>
      <c r="L18" s="253" t="s">
        <v>172</v>
      </c>
      <c r="M18" s="254"/>
      <c r="N18" s="89">
        <v>43466</v>
      </c>
      <c r="O18" s="251">
        <v>43830</v>
      </c>
      <c r="P18" s="252"/>
      <c r="Q18" s="90" t="s">
        <v>55</v>
      </c>
    </row>
  </sheetData>
  <mergeCells count="38">
    <mergeCell ref="H18:I18"/>
    <mergeCell ref="B18:C18"/>
    <mergeCell ref="O18:P18"/>
    <mergeCell ref="L18:M18"/>
    <mergeCell ref="J18:K18"/>
    <mergeCell ref="K6:L7"/>
    <mergeCell ref="A13:O13"/>
    <mergeCell ref="A14:E14"/>
    <mergeCell ref="F14:M14"/>
    <mergeCell ref="N14:Q14"/>
    <mergeCell ref="A7:B9"/>
    <mergeCell ref="C7:H9"/>
    <mergeCell ref="K9:O11"/>
    <mergeCell ref="A11:B12"/>
    <mergeCell ref="C11:H12"/>
    <mergeCell ref="M6:O7"/>
    <mergeCell ref="B15:C15"/>
    <mergeCell ref="H15:I15"/>
    <mergeCell ref="J15:K15"/>
    <mergeCell ref="L15:M15"/>
    <mergeCell ref="O15:P15"/>
    <mergeCell ref="A1:O1"/>
    <mergeCell ref="A2:B2"/>
    <mergeCell ref="C2:H2"/>
    <mergeCell ref="K3:L4"/>
    <mergeCell ref="M3:O4"/>
    <mergeCell ref="A4:B5"/>
    <mergeCell ref="C4:H5"/>
    <mergeCell ref="B16:C16"/>
    <mergeCell ref="H16:I16"/>
    <mergeCell ref="J16:K16"/>
    <mergeCell ref="L16:M16"/>
    <mergeCell ref="O16:P16"/>
    <mergeCell ref="B17:C17"/>
    <mergeCell ref="H17:I17"/>
    <mergeCell ref="J17:K17"/>
    <mergeCell ref="L17:M17"/>
    <mergeCell ref="O17:P17"/>
  </mergeCells>
  <pageMargins left="0" right="0" top="0" bottom="0" header="0.5" footer="0.5"/>
  <pageSetup pageOrder="overThenDown"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9"/>
  <sheetViews>
    <sheetView topLeftCell="A13" zoomScaleNormal="100" workbookViewId="0">
      <pane xSplit="3" ySplit="5" topLeftCell="D18" activePane="bottomRight" state="frozen"/>
      <selection activeCell="A13" sqref="A13"/>
      <selection pane="topRight" activeCell="D13" sqref="D13"/>
      <selection pane="bottomLeft" activeCell="A18" sqref="A18"/>
      <selection pane="bottomRight" activeCell="A18" sqref="A18"/>
    </sheetView>
  </sheetViews>
  <sheetFormatPr baseColWidth="10" defaultColWidth="9.140625" defaultRowHeight="12.75"/>
  <cols>
    <col min="1" max="1" width="11.42578125" style="68" customWidth="1"/>
    <col min="2" max="2" width="24.5703125" style="68" customWidth="1"/>
    <col min="3" max="3" width="11.42578125" style="68" customWidth="1"/>
    <col min="4" max="4" width="17.7109375" style="68" customWidth="1"/>
    <col min="5" max="5" width="21.28515625" style="68" customWidth="1"/>
    <col min="6" max="6" width="11.42578125" style="68" customWidth="1"/>
    <col min="7" max="7" width="25.42578125" style="68" customWidth="1"/>
    <col min="8" max="8" width="16.85546875" style="68" customWidth="1"/>
    <col min="9" max="9" width="8.85546875" style="68" customWidth="1"/>
    <col min="10" max="10" width="1.140625" style="68" customWidth="1"/>
    <col min="11" max="11" width="25.140625" style="68" customWidth="1"/>
    <col min="12" max="12" width="10.85546875" style="68" customWidth="1"/>
    <col min="13" max="13" width="36.28515625" style="68" customWidth="1"/>
    <col min="14" max="14" width="31.7109375" style="68" customWidth="1"/>
    <col min="15" max="15" width="8.85546875" style="68" customWidth="1"/>
    <col min="16" max="16" width="11.85546875" style="68" customWidth="1"/>
    <col min="17" max="17" width="4" style="68" customWidth="1"/>
    <col min="18" max="18" width="11.85546875" style="68" customWidth="1"/>
    <col min="19" max="19" width="5" style="68" customWidth="1"/>
    <col min="20" max="20" width="11.7109375" style="68" customWidth="1"/>
    <col min="21" max="21" width="12.28515625" style="68" customWidth="1"/>
    <col min="22" max="22" width="12.85546875" style="68" customWidth="1"/>
    <col min="23" max="23" width="3.42578125" style="68" customWidth="1"/>
    <col min="24" max="24" width="15.85546875" style="68" customWidth="1"/>
    <col min="25" max="25" width="17" style="68" customWidth="1"/>
    <col min="26" max="26" width="18.42578125" style="68" hidden="1" customWidth="1"/>
    <col min="27" max="27" width="20.5703125" style="68" customWidth="1"/>
    <col min="28" max="16384" width="9.140625" style="68"/>
  </cols>
  <sheetData>
    <row r="1" spans="1:27" ht="15.95" hidden="1" customHeight="1" thickBot="1">
      <c r="H1" s="257" t="s">
        <v>84</v>
      </c>
      <c r="I1" s="257"/>
      <c r="J1" s="257"/>
      <c r="K1" s="257"/>
      <c r="L1" s="257"/>
      <c r="M1" s="257"/>
      <c r="N1" s="257"/>
      <c r="O1" s="257"/>
      <c r="P1" s="257"/>
      <c r="Q1" s="257"/>
      <c r="R1" s="257"/>
      <c r="S1" s="257"/>
      <c r="T1" s="257"/>
      <c r="U1" s="257"/>
      <c r="V1" s="257"/>
      <c r="W1" s="69"/>
      <c r="X1" s="69"/>
      <c r="Y1" s="69"/>
    </row>
    <row r="2" spans="1:27" ht="24.95" hidden="1" customHeight="1" thickBot="1">
      <c r="H2" s="258" t="s">
        <v>96</v>
      </c>
      <c r="I2" s="258"/>
      <c r="J2" s="259" t="s">
        <v>95</v>
      </c>
      <c r="K2" s="259"/>
      <c r="L2" s="259"/>
      <c r="M2" s="259"/>
      <c r="N2" s="259"/>
      <c r="O2" s="259"/>
      <c r="P2" s="69"/>
      <c r="Q2" s="69"/>
      <c r="R2" s="69"/>
      <c r="S2" s="69"/>
      <c r="T2" s="69"/>
      <c r="U2" s="69"/>
      <c r="V2" s="69"/>
      <c r="W2" s="69"/>
      <c r="X2" s="69"/>
      <c r="Y2" s="69"/>
    </row>
    <row r="3" spans="1:27" ht="9" hidden="1" customHeight="1" thickBot="1">
      <c r="H3" s="69"/>
      <c r="I3" s="69"/>
      <c r="J3" s="69"/>
      <c r="K3" s="69"/>
      <c r="L3" s="69"/>
      <c r="M3" s="69"/>
      <c r="N3" s="69"/>
      <c r="O3" s="69"/>
      <c r="P3" s="69"/>
      <c r="Q3" s="69"/>
      <c r="R3" s="258" t="s">
        <v>94</v>
      </c>
      <c r="S3" s="258"/>
      <c r="T3" s="259" t="s">
        <v>93</v>
      </c>
      <c r="U3" s="259"/>
      <c r="V3" s="259"/>
      <c r="W3" s="69"/>
      <c r="X3" s="69"/>
      <c r="Y3" s="69"/>
    </row>
    <row r="4" spans="1:27" ht="15.95" hidden="1" customHeight="1" thickBot="1">
      <c r="H4" s="258" t="s">
        <v>92</v>
      </c>
      <c r="I4" s="258"/>
      <c r="J4" s="259" t="s">
        <v>91</v>
      </c>
      <c r="K4" s="259"/>
      <c r="L4" s="259"/>
      <c r="M4" s="259"/>
      <c r="N4" s="259"/>
      <c r="O4" s="259"/>
      <c r="P4" s="69"/>
      <c r="Q4" s="69"/>
      <c r="R4" s="258"/>
      <c r="S4" s="258"/>
      <c r="T4" s="259"/>
      <c r="U4" s="259"/>
      <c r="V4" s="259"/>
      <c r="W4" s="69"/>
      <c r="X4" s="69"/>
      <c r="Y4" s="69"/>
    </row>
    <row r="5" spans="1:27" ht="9" hidden="1" customHeight="1" thickBot="1">
      <c r="H5" s="258"/>
      <c r="I5" s="258"/>
      <c r="J5" s="259"/>
      <c r="K5" s="259"/>
      <c r="L5" s="259"/>
      <c r="M5" s="259"/>
      <c r="N5" s="259"/>
      <c r="O5" s="259"/>
      <c r="P5" s="69"/>
      <c r="Q5" s="69"/>
      <c r="R5" s="69"/>
      <c r="S5" s="69"/>
      <c r="T5" s="69"/>
      <c r="U5" s="69"/>
      <c r="V5" s="69"/>
      <c r="W5" s="69"/>
      <c r="X5" s="69"/>
      <c r="Y5" s="69"/>
    </row>
    <row r="6" spans="1:27" ht="9" hidden="1" customHeight="1" thickBot="1">
      <c r="H6" s="69"/>
      <c r="I6" s="69"/>
      <c r="J6" s="69"/>
      <c r="K6" s="69"/>
      <c r="L6" s="69"/>
      <c r="M6" s="69"/>
      <c r="N6" s="69"/>
      <c r="O6" s="69"/>
      <c r="P6" s="69"/>
      <c r="Q6" s="69"/>
      <c r="R6" s="258" t="s">
        <v>90</v>
      </c>
      <c r="S6" s="258"/>
      <c r="T6" s="259" t="s">
        <v>89</v>
      </c>
      <c r="U6" s="259"/>
      <c r="V6" s="259"/>
      <c r="W6" s="69"/>
      <c r="X6" s="69"/>
      <c r="Y6" s="69"/>
    </row>
    <row r="7" spans="1:27" ht="15.95" hidden="1" customHeight="1" thickBot="1">
      <c r="H7" s="258" t="s">
        <v>88</v>
      </c>
      <c r="I7" s="258"/>
      <c r="J7" s="259" t="s">
        <v>87</v>
      </c>
      <c r="K7" s="259"/>
      <c r="L7" s="259"/>
      <c r="M7" s="259"/>
      <c r="N7" s="259"/>
      <c r="O7" s="259"/>
      <c r="P7" s="69"/>
      <c r="Q7" s="69"/>
      <c r="R7" s="258"/>
      <c r="S7" s="258"/>
      <c r="T7" s="259"/>
      <c r="U7" s="259"/>
      <c r="V7" s="259"/>
      <c r="W7" s="69"/>
      <c r="X7" s="69"/>
      <c r="Y7" s="69"/>
    </row>
    <row r="8" spans="1:27" ht="6" hidden="1" customHeight="1" thickBot="1">
      <c r="H8" s="258"/>
      <c r="I8" s="258"/>
      <c r="J8" s="259"/>
      <c r="K8" s="259"/>
      <c r="L8" s="259"/>
      <c r="M8" s="259"/>
      <c r="N8" s="259"/>
      <c r="O8" s="259"/>
      <c r="P8" s="69"/>
      <c r="Q8" s="69"/>
      <c r="R8" s="69"/>
      <c r="S8" s="69"/>
      <c r="T8" s="69"/>
      <c r="U8" s="69"/>
      <c r="V8" s="69"/>
      <c r="W8" s="69"/>
      <c r="X8" s="69"/>
      <c r="Y8" s="69"/>
    </row>
    <row r="9" spans="1:27" ht="3" hidden="1" customHeight="1" thickBot="1">
      <c r="H9" s="258"/>
      <c r="I9" s="258"/>
      <c r="J9" s="259"/>
      <c r="K9" s="259"/>
      <c r="L9" s="259"/>
      <c r="M9" s="259"/>
      <c r="N9" s="259"/>
      <c r="O9" s="259"/>
      <c r="P9" s="69"/>
      <c r="Q9" s="69"/>
      <c r="R9" s="257" t="s">
        <v>84</v>
      </c>
      <c r="S9" s="257"/>
      <c r="T9" s="257"/>
      <c r="U9" s="257"/>
      <c r="V9" s="257"/>
      <c r="W9" s="69"/>
      <c r="X9" s="69"/>
      <c r="Y9" s="69"/>
    </row>
    <row r="10" spans="1:27" ht="11.1" hidden="1" customHeight="1" thickBot="1">
      <c r="H10" s="69"/>
      <c r="I10" s="69"/>
      <c r="J10" s="69"/>
      <c r="K10" s="69"/>
      <c r="L10" s="69"/>
      <c r="M10" s="69"/>
      <c r="N10" s="69"/>
      <c r="O10" s="69"/>
      <c r="P10" s="69"/>
      <c r="Q10" s="69"/>
      <c r="R10" s="257"/>
      <c r="S10" s="257"/>
      <c r="T10" s="257"/>
      <c r="U10" s="257"/>
      <c r="V10" s="257"/>
      <c r="W10" s="69"/>
      <c r="X10" s="69"/>
      <c r="Y10" s="69"/>
    </row>
    <row r="11" spans="1:27" ht="6" hidden="1" customHeight="1" thickBot="1">
      <c r="H11" s="258" t="s">
        <v>86</v>
      </c>
      <c r="I11" s="258"/>
      <c r="J11" s="259" t="s">
        <v>85</v>
      </c>
      <c r="K11" s="259"/>
      <c r="L11" s="259"/>
      <c r="M11" s="259"/>
      <c r="N11" s="259"/>
      <c r="O11" s="259"/>
      <c r="P11" s="69"/>
      <c r="Q11" s="69"/>
      <c r="R11" s="257"/>
      <c r="S11" s="257"/>
      <c r="T11" s="257"/>
      <c r="U11" s="257"/>
      <c r="V11" s="257"/>
      <c r="W11" s="69"/>
      <c r="X11" s="69"/>
      <c r="Y11" s="69"/>
    </row>
    <row r="12" spans="1:27" ht="18.95" hidden="1" customHeight="1" thickBot="1">
      <c r="H12" s="258"/>
      <c r="I12" s="258"/>
      <c r="J12" s="259"/>
      <c r="K12" s="259"/>
      <c r="L12" s="259"/>
      <c r="M12" s="259"/>
      <c r="N12" s="259"/>
      <c r="O12" s="259"/>
      <c r="P12" s="69"/>
      <c r="Q12" s="69"/>
      <c r="R12" s="69"/>
      <c r="S12" s="69"/>
      <c r="T12" s="69"/>
      <c r="U12" s="69"/>
      <c r="V12" s="69"/>
      <c r="W12" s="69"/>
      <c r="X12" s="69"/>
      <c r="Y12" s="69"/>
    </row>
    <row r="13" spans="1:27" ht="18.95" customHeight="1">
      <c r="B13" s="266" t="s">
        <v>0</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AA13"/>
    </row>
    <row r="14" spans="1:27" ht="18.95" customHeight="1">
      <c r="A14" s="103"/>
      <c r="B14" s="266" t="s">
        <v>148</v>
      </c>
      <c r="C14" s="267"/>
      <c r="D14" s="267"/>
      <c r="E14" s="267"/>
      <c r="F14" s="267"/>
      <c r="G14" s="267"/>
      <c r="H14" s="267"/>
      <c r="I14" s="267"/>
      <c r="J14" s="267"/>
      <c r="K14" s="267"/>
      <c r="L14" s="267"/>
      <c r="M14" s="267"/>
      <c r="N14" s="267"/>
      <c r="O14" s="267"/>
      <c r="P14" s="267"/>
      <c r="Q14" s="267"/>
      <c r="R14" s="267"/>
      <c r="S14" s="267"/>
      <c r="T14" s="267"/>
      <c r="U14" s="267"/>
      <c r="V14" s="267"/>
      <c r="W14" s="267"/>
      <c r="X14" s="267"/>
      <c r="Y14" s="267"/>
      <c r="AA14" s="210" t="s">
        <v>244</v>
      </c>
    </row>
    <row r="15" spans="1:27" ht="20.100000000000001" customHeight="1" thickBot="1">
      <c r="H15" s="257" t="s">
        <v>84</v>
      </c>
      <c r="I15" s="257"/>
      <c r="J15" s="257"/>
      <c r="K15" s="257"/>
      <c r="L15" s="257"/>
      <c r="M15" s="257"/>
      <c r="N15" s="257"/>
      <c r="O15" s="257"/>
      <c r="P15" s="257"/>
      <c r="Q15" s="257"/>
      <c r="R15" s="257"/>
      <c r="S15" s="257"/>
      <c r="T15" s="257"/>
      <c r="U15" s="257"/>
      <c r="V15" s="257"/>
      <c r="W15" s="69"/>
      <c r="X15" s="69"/>
      <c r="Y15" s="69"/>
      <c r="AA15" s="210"/>
    </row>
    <row r="16" spans="1:27" ht="32.450000000000003" customHeight="1">
      <c r="A16" s="70" t="s">
        <v>83</v>
      </c>
      <c r="B16" s="104" t="s">
        <v>43</v>
      </c>
      <c r="C16" s="104" t="s">
        <v>82</v>
      </c>
      <c r="D16" s="104" t="s">
        <v>46</v>
      </c>
      <c r="E16" s="104" t="s">
        <v>81</v>
      </c>
      <c r="F16" s="105" t="s">
        <v>80</v>
      </c>
      <c r="G16" s="106" t="s">
        <v>79</v>
      </c>
      <c r="H16" s="260" t="s">
        <v>78</v>
      </c>
      <c r="I16" s="260"/>
      <c r="J16" s="260"/>
      <c r="K16" s="260"/>
      <c r="L16" s="260"/>
      <c r="M16" s="263" t="s">
        <v>77</v>
      </c>
      <c r="N16" s="263"/>
      <c r="O16" s="263"/>
      <c r="P16" s="263"/>
      <c r="Q16" s="263"/>
      <c r="R16" s="263"/>
      <c r="S16" s="263"/>
      <c r="T16" s="263"/>
      <c r="U16" s="263" t="s">
        <v>76</v>
      </c>
      <c r="V16" s="263"/>
      <c r="W16" s="263"/>
      <c r="X16" s="263"/>
      <c r="Y16" s="264"/>
    </row>
    <row r="17" spans="1:26" ht="32.25" customHeight="1" thickBot="1">
      <c r="A17" s="71"/>
      <c r="B17" s="107"/>
      <c r="C17" s="107"/>
      <c r="D17" s="107"/>
      <c r="E17" s="107"/>
      <c r="F17" s="107"/>
      <c r="G17" s="107"/>
      <c r="H17" s="108" t="s">
        <v>75</v>
      </c>
      <c r="I17" s="265" t="s">
        <v>74</v>
      </c>
      <c r="J17" s="265"/>
      <c r="K17" s="109" t="s">
        <v>73</v>
      </c>
      <c r="L17" s="108" t="s">
        <v>72</v>
      </c>
      <c r="M17" s="110" t="s">
        <v>71</v>
      </c>
      <c r="N17" s="110" t="s">
        <v>70</v>
      </c>
      <c r="O17" s="260" t="s">
        <v>69</v>
      </c>
      <c r="P17" s="260"/>
      <c r="Q17" s="260" t="s">
        <v>68</v>
      </c>
      <c r="R17" s="260"/>
      <c r="S17" s="260" t="s">
        <v>67</v>
      </c>
      <c r="T17" s="260"/>
      <c r="U17" s="110" t="s">
        <v>66</v>
      </c>
      <c r="V17" s="260" t="s">
        <v>65</v>
      </c>
      <c r="W17" s="260"/>
      <c r="X17" s="110" t="s">
        <v>64</v>
      </c>
      <c r="Y17" s="132" t="s">
        <v>63</v>
      </c>
      <c r="Z17" s="93" t="s">
        <v>185</v>
      </c>
    </row>
    <row r="18" spans="1:26" s="163" customFormat="1" ht="51.75" thickBot="1">
      <c r="A18" s="180">
        <v>4881</v>
      </c>
      <c r="B18" s="111" t="s">
        <v>218</v>
      </c>
      <c r="C18" s="112">
        <v>0.9</v>
      </c>
      <c r="D18" s="113">
        <v>44211</v>
      </c>
      <c r="E18" s="113">
        <v>44561</v>
      </c>
      <c r="G18" s="114" t="s">
        <v>219</v>
      </c>
      <c r="H18" s="159" t="s">
        <v>62</v>
      </c>
      <c r="K18" s="159" t="s">
        <v>60</v>
      </c>
      <c r="L18" s="159" t="s">
        <v>59</v>
      </c>
      <c r="M18" s="160" t="s">
        <v>221</v>
      </c>
      <c r="N18" s="160" t="s">
        <v>220</v>
      </c>
      <c r="O18" s="261" t="s">
        <v>183</v>
      </c>
      <c r="P18" s="261"/>
      <c r="Q18" s="261" t="s">
        <v>58</v>
      </c>
      <c r="R18" s="261"/>
      <c r="S18" s="261" t="s">
        <v>57</v>
      </c>
      <c r="T18" s="261"/>
      <c r="U18" s="161">
        <v>44211</v>
      </c>
      <c r="V18" s="262">
        <v>44561</v>
      </c>
      <c r="W18" s="261"/>
      <c r="X18" s="161">
        <v>44561</v>
      </c>
      <c r="Y18" s="162" t="s">
        <v>55</v>
      </c>
    </row>
    <row r="19" spans="1:26" ht="15">
      <c r="X19" s="255"/>
      <c r="Y19" s="256"/>
    </row>
    <row r="21" spans="1:26" hidden="1">
      <c r="A21" s="68" t="s">
        <v>54</v>
      </c>
    </row>
    <row r="39" spans="7:7">
      <c r="G39" s="93"/>
    </row>
  </sheetData>
  <mergeCells count="31">
    <mergeCell ref="R9:V11"/>
    <mergeCell ref="H11:I12"/>
    <mergeCell ref="J11:O12"/>
    <mergeCell ref="T6:V7"/>
    <mergeCell ref="O18:P18"/>
    <mergeCell ref="Q18:R18"/>
    <mergeCell ref="S18:T18"/>
    <mergeCell ref="V18:W18"/>
    <mergeCell ref="M16:T16"/>
    <mergeCell ref="U16:Y16"/>
    <mergeCell ref="I17:J17"/>
    <mergeCell ref="H15:V15"/>
    <mergeCell ref="H16:L16"/>
    <mergeCell ref="B13:Y13"/>
    <mergeCell ref="B14:Y14"/>
    <mergeCell ref="AA14:AA15"/>
    <mergeCell ref="X19:Y19"/>
    <mergeCell ref="H1:V1"/>
    <mergeCell ref="H2:I2"/>
    <mergeCell ref="J2:O2"/>
    <mergeCell ref="R3:S4"/>
    <mergeCell ref="T3:V4"/>
    <mergeCell ref="H4:I5"/>
    <mergeCell ref="J4:O5"/>
    <mergeCell ref="O17:P17"/>
    <mergeCell ref="Q17:R17"/>
    <mergeCell ref="S17:T17"/>
    <mergeCell ref="V17:W17"/>
    <mergeCell ref="R6:S7"/>
    <mergeCell ref="H7:I9"/>
    <mergeCell ref="J7:O9"/>
  </mergeCells>
  <dataValidations count="1">
    <dataValidation type="date" allowBlank="1" showInputMessage="1" showErrorMessage="1" sqref="D18:E18" xr:uid="{EBEC1569-5B3C-4F48-9EE0-11D6C550545D}">
      <formula1>44198</formula1>
      <formula2>44561</formula2>
    </dataValidation>
  </dataValidations>
  <pageMargins left="0" right="0" top="0" bottom="0" header="0.5" footer="0.5"/>
  <pageSetup pageOrder="overThenDown"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7"/>
  <sheetViews>
    <sheetView zoomScale="80" zoomScaleNormal="80" workbookViewId="0">
      <selection activeCell="D13" sqref="D13"/>
    </sheetView>
  </sheetViews>
  <sheetFormatPr baseColWidth="10" defaultRowHeight="15"/>
  <cols>
    <col min="1" max="1" width="20.85546875" customWidth="1"/>
    <col min="2" max="2" width="14.42578125" customWidth="1"/>
    <col min="3" max="3" width="44.7109375" customWidth="1"/>
    <col min="4" max="4" width="7.42578125" customWidth="1"/>
    <col min="5" max="5" width="25.5703125" customWidth="1"/>
    <col min="6" max="6" width="21.42578125" customWidth="1"/>
    <col min="7" max="7" width="26" hidden="1" customWidth="1"/>
    <col min="8" max="8" width="20.5703125" customWidth="1"/>
  </cols>
  <sheetData>
    <row r="1" spans="1:8" ht="15.75" thickBot="1"/>
    <row r="2" spans="1:8" ht="18" customHeight="1">
      <c r="A2" s="270" t="s">
        <v>0</v>
      </c>
      <c r="B2" s="271"/>
      <c r="C2" s="271"/>
      <c r="D2" s="271"/>
      <c r="E2" s="271"/>
      <c r="F2" s="272"/>
    </row>
    <row r="3" spans="1:8" ht="18" customHeight="1">
      <c r="A3" s="273" t="s">
        <v>136</v>
      </c>
      <c r="B3" s="274"/>
      <c r="C3" s="274"/>
      <c r="D3" s="274"/>
      <c r="E3" s="274"/>
      <c r="F3" s="275"/>
      <c r="H3" s="210" t="s">
        <v>244</v>
      </c>
    </row>
    <row r="4" spans="1:8" ht="36" customHeight="1" thickBot="1">
      <c r="A4" s="76" t="s">
        <v>1</v>
      </c>
      <c r="B4" s="276" t="s">
        <v>161</v>
      </c>
      <c r="C4" s="276"/>
      <c r="D4" s="182" t="s">
        <v>45</v>
      </c>
      <c r="E4" s="182" t="s">
        <v>4</v>
      </c>
      <c r="F4" s="183" t="s">
        <v>107</v>
      </c>
      <c r="H4" s="210"/>
    </row>
    <row r="5" spans="1:8" ht="102" customHeight="1">
      <c r="A5" s="277" t="s">
        <v>149</v>
      </c>
      <c r="B5" s="165">
        <v>4851</v>
      </c>
      <c r="C5" s="165" t="s">
        <v>205</v>
      </c>
      <c r="D5" s="181">
        <v>4</v>
      </c>
      <c r="E5" s="166" t="s">
        <v>180</v>
      </c>
      <c r="F5" s="181" t="s">
        <v>206</v>
      </c>
      <c r="G5" s="95">
        <f>(14363333+3826666+1843208+17603280+4980000+4980000+16750000)</f>
        <v>64346487</v>
      </c>
    </row>
    <row r="6" spans="1:8" ht="102" customHeight="1">
      <c r="A6" s="278"/>
      <c r="B6" s="165">
        <v>4791</v>
      </c>
      <c r="C6" s="165" t="s">
        <v>207</v>
      </c>
      <c r="D6" s="189">
        <v>1</v>
      </c>
      <c r="E6" s="166" t="s">
        <v>180</v>
      </c>
      <c r="F6" s="181" t="s">
        <v>206</v>
      </c>
      <c r="G6" s="95">
        <f>32045000+33952727</f>
        <v>65997727</v>
      </c>
    </row>
    <row r="7" spans="1:8" ht="102" customHeight="1">
      <c r="A7" s="278"/>
      <c r="B7" s="165">
        <v>4847</v>
      </c>
      <c r="C7" s="165" t="s">
        <v>261</v>
      </c>
      <c r="D7" s="189">
        <v>1</v>
      </c>
      <c r="E7" s="166" t="s">
        <v>180</v>
      </c>
      <c r="F7" s="181" t="s">
        <v>206</v>
      </c>
      <c r="G7" s="95">
        <f>17733999+49316398+49211496+97720000</f>
        <v>213981893</v>
      </c>
    </row>
    <row r="8" spans="1:8" ht="102" customHeight="1">
      <c r="A8" s="278"/>
      <c r="B8" s="165">
        <v>4683</v>
      </c>
      <c r="C8" s="184" t="s">
        <v>262</v>
      </c>
      <c r="D8" s="189">
        <v>1</v>
      </c>
      <c r="E8" s="166" t="s">
        <v>213</v>
      </c>
      <c r="F8" s="181" t="s">
        <v>214</v>
      </c>
      <c r="G8" s="95">
        <f>5529625+16438799+6107500</f>
        <v>28075924</v>
      </c>
    </row>
    <row r="9" spans="1:8" ht="102" customHeight="1">
      <c r="A9" s="278"/>
      <c r="B9" s="165">
        <v>4852</v>
      </c>
      <c r="C9" s="184" t="s">
        <v>260</v>
      </c>
      <c r="D9" s="189">
        <v>1</v>
      </c>
      <c r="E9" s="166" t="s">
        <v>215</v>
      </c>
      <c r="F9" s="181" t="s">
        <v>216</v>
      </c>
      <c r="G9" s="95">
        <f>8777999+16438799+6107500</f>
        <v>31324298</v>
      </c>
    </row>
    <row r="10" spans="1:8" ht="102" customHeight="1">
      <c r="A10" s="278"/>
      <c r="B10" s="165">
        <v>4816</v>
      </c>
      <c r="C10" s="184" t="s">
        <v>256</v>
      </c>
      <c r="D10" s="181">
        <v>12</v>
      </c>
      <c r="E10" s="166" t="s">
        <v>184</v>
      </c>
      <c r="F10" s="181" t="s">
        <v>217</v>
      </c>
      <c r="G10" s="95"/>
    </row>
    <row r="11" spans="1:8" ht="102" customHeight="1">
      <c r="A11" s="278"/>
      <c r="B11" s="165">
        <v>4818</v>
      </c>
      <c r="C11" s="184" t="s">
        <v>257</v>
      </c>
      <c r="D11" s="181">
        <v>12</v>
      </c>
      <c r="E11" s="166" t="s">
        <v>184</v>
      </c>
      <c r="F11" s="181" t="s">
        <v>217</v>
      </c>
      <c r="G11" s="95"/>
    </row>
    <row r="12" spans="1:8" ht="102" customHeight="1">
      <c r="A12" s="278"/>
      <c r="B12" s="165">
        <v>4820</v>
      </c>
      <c r="C12" s="184" t="s">
        <v>258</v>
      </c>
      <c r="D12" s="181">
        <v>5</v>
      </c>
      <c r="E12" s="166" t="s">
        <v>184</v>
      </c>
      <c r="F12" s="181" t="s">
        <v>259</v>
      </c>
      <c r="G12" s="95">
        <f>14363333+24566665+7372833+41088320+9960000+26498498+41875000</f>
        <v>165724649</v>
      </c>
    </row>
    <row r="13" spans="1:8" ht="102" customHeight="1">
      <c r="A13" s="115" t="s">
        <v>137</v>
      </c>
      <c r="B13" s="165">
        <v>5086</v>
      </c>
      <c r="C13" s="165" t="s">
        <v>210</v>
      </c>
      <c r="D13" s="190">
        <v>0.95</v>
      </c>
      <c r="E13" s="166" t="s">
        <v>180</v>
      </c>
      <c r="F13" s="181" t="s">
        <v>206</v>
      </c>
      <c r="G13" s="95">
        <v>0</v>
      </c>
    </row>
    <row r="14" spans="1:8" ht="102" customHeight="1">
      <c r="A14" s="279" t="s">
        <v>191</v>
      </c>
      <c r="B14" s="181">
        <v>5087</v>
      </c>
      <c r="C14" s="165" t="s">
        <v>211</v>
      </c>
      <c r="D14" s="190">
        <v>0.95</v>
      </c>
      <c r="E14" s="166" t="s">
        <v>180</v>
      </c>
      <c r="F14" s="181" t="s">
        <v>206</v>
      </c>
      <c r="G14" s="96"/>
    </row>
    <row r="15" spans="1:8" s="16" customFormat="1" ht="110.25" customHeight="1" thickBot="1">
      <c r="A15" s="280"/>
      <c r="B15" s="165">
        <v>4846</v>
      </c>
      <c r="C15" s="165" t="s">
        <v>212</v>
      </c>
      <c r="D15" s="189">
        <v>1</v>
      </c>
      <c r="E15" s="166" t="s">
        <v>180</v>
      </c>
      <c r="F15" s="181" t="s">
        <v>206</v>
      </c>
      <c r="G15" s="95">
        <f>14551163+25125000</f>
        <v>39676163</v>
      </c>
    </row>
    <row r="16" spans="1:8" ht="102" hidden="1" customHeight="1">
      <c r="A16" s="116" t="s">
        <v>138</v>
      </c>
      <c r="B16" s="137"/>
      <c r="C16" s="137"/>
      <c r="D16" s="138"/>
      <c r="E16" s="137"/>
      <c r="F16" s="139"/>
    </row>
    <row r="17" spans="1:7" ht="15.75">
      <c r="A17" s="19"/>
      <c r="B17" s="19"/>
      <c r="C17" s="19"/>
      <c r="D17" s="19"/>
      <c r="E17" s="268"/>
      <c r="F17" s="269"/>
      <c r="G17" s="100">
        <f>SUM(G5:G16)</f>
        <v>609127141</v>
      </c>
    </row>
    <row r="18" spans="1:7" ht="15.75">
      <c r="A18" s="19"/>
      <c r="B18" s="19"/>
      <c r="C18" s="19"/>
      <c r="D18" s="19"/>
      <c r="E18" s="19"/>
      <c r="F18" s="19"/>
    </row>
    <row r="19" spans="1:7" ht="15.75">
      <c r="A19" s="19"/>
      <c r="B19" s="19"/>
      <c r="C19" s="19"/>
      <c r="D19" s="19"/>
      <c r="E19" s="19"/>
      <c r="F19" s="19"/>
    </row>
    <row r="20" spans="1:7" ht="15.75">
      <c r="A20" s="19"/>
      <c r="B20" s="19"/>
      <c r="C20" s="19"/>
      <c r="D20" s="19"/>
      <c r="E20" s="19"/>
      <c r="F20" s="19"/>
    </row>
    <row r="21" spans="1:7" ht="15.75">
      <c r="A21" s="19"/>
      <c r="B21" s="19"/>
      <c r="C21" s="19"/>
      <c r="D21" s="19"/>
      <c r="E21" s="19"/>
      <c r="F21" s="19"/>
    </row>
    <row r="22" spans="1:7">
      <c r="A22" s="18"/>
      <c r="B22" s="18"/>
      <c r="C22" s="18"/>
      <c r="D22" s="18"/>
      <c r="E22" s="18"/>
      <c r="F22" s="18"/>
    </row>
    <row r="23" spans="1:7">
      <c r="A23" s="18"/>
      <c r="B23" s="18"/>
      <c r="C23" s="18"/>
      <c r="D23" s="18"/>
      <c r="E23" s="18"/>
      <c r="F23" s="18"/>
    </row>
    <row r="24" spans="1:7">
      <c r="A24" s="18"/>
      <c r="B24" s="18"/>
      <c r="C24" s="18"/>
      <c r="D24" s="18"/>
      <c r="E24" s="18"/>
      <c r="F24" s="18"/>
    </row>
    <row r="25" spans="1:7">
      <c r="A25" s="18"/>
      <c r="B25" s="18"/>
      <c r="C25" s="18"/>
      <c r="D25" s="18"/>
      <c r="E25" s="18"/>
      <c r="F25" s="18"/>
    </row>
    <row r="26" spans="1:7">
      <c r="A26" s="18"/>
      <c r="B26" s="18"/>
      <c r="C26" s="18"/>
      <c r="D26" s="18"/>
      <c r="E26" s="18"/>
      <c r="F26" s="18"/>
    </row>
    <row r="27" spans="1:7">
      <c r="A27" s="18"/>
      <c r="B27" s="18"/>
      <c r="C27" s="18"/>
      <c r="D27" s="18"/>
      <c r="E27" s="18"/>
      <c r="F27" s="18"/>
    </row>
  </sheetData>
  <mergeCells count="7">
    <mergeCell ref="H3:H4"/>
    <mergeCell ref="E17:F17"/>
    <mergeCell ref="A2:F2"/>
    <mergeCell ref="A3:F3"/>
    <mergeCell ref="B4:C4"/>
    <mergeCell ref="A5:A12"/>
    <mergeCell ref="A14:A15"/>
  </mergeCells>
  <printOptions horizontalCentered="1"/>
  <pageMargins left="0.51181102362204722" right="0.31496062992125984" top="0.35433070866141736" bottom="0.35433070866141736" header="0.31496062992125984" footer="0.31496062992125984"/>
  <pageSetup scale="6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I13"/>
  <sheetViews>
    <sheetView zoomScale="90" zoomScaleNormal="90" workbookViewId="0">
      <pane xSplit="4" ySplit="4" topLeftCell="E5" activePane="bottomRight" state="frozen"/>
      <selection pane="topRight" activeCell="E1" sqref="E1"/>
      <selection pane="bottomLeft" activeCell="A6" sqref="A6"/>
      <selection pane="bottomRight" activeCell="D9" sqref="D9"/>
    </sheetView>
  </sheetViews>
  <sheetFormatPr baseColWidth="10" defaultRowHeight="15"/>
  <cols>
    <col min="1" max="1" width="34.85546875" customWidth="1"/>
    <col min="2" max="2" width="15.5703125" bestFit="1" customWidth="1"/>
    <col min="3" max="3" width="45" customWidth="1"/>
    <col min="4" max="4" width="15.7109375" customWidth="1"/>
    <col min="5" max="5" width="25.7109375" customWidth="1"/>
    <col min="6" max="6" width="15" customWidth="1"/>
    <col min="7" max="7" width="15.5703125" customWidth="1"/>
    <col min="8" max="8" width="23.42578125" hidden="1" customWidth="1"/>
    <col min="9" max="9" width="15.28515625" customWidth="1"/>
  </cols>
  <sheetData>
    <row r="2" spans="1:9">
      <c r="A2" s="282" t="s">
        <v>0</v>
      </c>
      <c r="B2" s="283"/>
      <c r="C2" s="283"/>
      <c r="D2" s="283"/>
      <c r="E2" s="283"/>
      <c r="F2" s="283"/>
      <c r="G2" s="283"/>
    </row>
    <row r="3" spans="1:9">
      <c r="A3" s="282" t="s">
        <v>223</v>
      </c>
      <c r="B3" s="283"/>
      <c r="C3" s="283"/>
      <c r="D3" s="283"/>
      <c r="E3" s="283"/>
      <c r="F3" s="283"/>
      <c r="G3" s="283"/>
      <c r="I3" s="210" t="s">
        <v>244</v>
      </c>
    </row>
    <row r="4" spans="1:9" ht="30.75" thickBot="1">
      <c r="A4" s="76" t="s">
        <v>1</v>
      </c>
      <c r="B4" s="285" t="s">
        <v>161</v>
      </c>
      <c r="C4" s="285" t="s">
        <v>156</v>
      </c>
      <c r="D4" s="169" t="s">
        <v>3</v>
      </c>
      <c r="E4" s="169" t="s">
        <v>4</v>
      </c>
      <c r="F4" s="77" t="s">
        <v>21</v>
      </c>
      <c r="G4" s="76" t="s">
        <v>22</v>
      </c>
      <c r="H4" t="s">
        <v>185</v>
      </c>
      <c r="I4" s="210"/>
    </row>
    <row r="5" spans="1:9" ht="52.9" customHeight="1">
      <c r="A5" s="174" t="s">
        <v>181</v>
      </c>
      <c r="B5" s="174">
        <v>4615</v>
      </c>
      <c r="C5" s="175" t="s">
        <v>203</v>
      </c>
      <c r="D5" s="174">
        <v>4</v>
      </c>
      <c r="E5" s="174" t="s">
        <v>142</v>
      </c>
      <c r="F5" s="153">
        <v>44206</v>
      </c>
      <c r="G5" s="153">
        <v>44561</v>
      </c>
      <c r="H5" s="98"/>
    </row>
    <row r="6" spans="1:9" ht="73.900000000000006" customHeight="1">
      <c r="A6" s="284" t="s">
        <v>6</v>
      </c>
      <c r="B6" s="174">
        <v>4996</v>
      </c>
      <c r="C6" s="175" t="s">
        <v>265</v>
      </c>
      <c r="D6" s="156">
        <v>4</v>
      </c>
      <c r="E6" s="154" t="s">
        <v>182</v>
      </c>
      <c r="F6" s="185">
        <v>44348</v>
      </c>
      <c r="G6" s="191">
        <v>44544</v>
      </c>
      <c r="H6" s="99">
        <f>SUM(H5:H5)</f>
        <v>0</v>
      </c>
    </row>
    <row r="7" spans="1:9" ht="55.15" customHeight="1">
      <c r="A7" s="284"/>
      <c r="B7" s="174">
        <v>4747</v>
      </c>
      <c r="C7" s="175" t="s">
        <v>266</v>
      </c>
      <c r="D7" s="155">
        <v>0.9</v>
      </c>
      <c r="E7" s="154" t="s">
        <v>201</v>
      </c>
      <c r="F7" s="157">
        <v>44198</v>
      </c>
      <c r="G7" s="157">
        <v>44561</v>
      </c>
    </row>
    <row r="8" spans="1:9" ht="112.15" customHeight="1">
      <c r="A8" s="284"/>
      <c r="B8" s="174">
        <v>4712</v>
      </c>
      <c r="C8" s="175" t="s">
        <v>267</v>
      </c>
      <c r="D8" s="173">
        <v>5</v>
      </c>
      <c r="E8" s="154" t="s">
        <v>202</v>
      </c>
      <c r="F8" s="157">
        <v>44211</v>
      </c>
      <c r="G8" s="157">
        <v>44561</v>
      </c>
    </row>
    <row r="9" spans="1:9" ht="60">
      <c r="A9" s="281" t="s">
        <v>12</v>
      </c>
      <c r="B9" s="174">
        <v>4623</v>
      </c>
      <c r="C9" s="175" t="s">
        <v>263</v>
      </c>
      <c r="D9" s="155">
        <v>1</v>
      </c>
      <c r="E9" s="154" t="s">
        <v>142</v>
      </c>
      <c r="F9" s="157">
        <v>44206</v>
      </c>
      <c r="G9" s="157">
        <v>44550</v>
      </c>
    </row>
    <row r="10" spans="1:9" ht="60">
      <c r="A10" s="281"/>
      <c r="B10" s="174">
        <v>4624</v>
      </c>
      <c r="C10" s="175" t="s">
        <v>264</v>
      </c>
      <c r="D10" s="155">
        <v>1</v>
      </c>
      <c r="E10" s="154" t="s">
        <v>142</v>
      </c>
      <c r="F10" s="157">
        <v>44206</v>
      </c>
      <c r="G10" s="157">
        <v>44550</v>
      </c>
    </row>
    <row r="11" spans="1:9">
      <c r="A11" s="192"/>
      <c r="B11" s="192"/>
      <c r="C11" s="192"/>
      <c r="D11" s="192"/>
      <c r="E11" s="192"/>
      <c r="F11" s="192"/>
      <c r="G11" s="192"/>
    </row>
    <row r="12" spans="1:9">
      <c r="A12" s="192"/>
      <c r="B12" s="192"/>
      <c r="C12" s="192"/>
      <c r="D12" s="192"/>
      <c r="E12" s="192"/>
      <c r="F12" s="192"/>
      <c r="G12" s="192"/>
    </row>
    <row r="13" spans="1:9">
      <c r="A13" s="192"/>
      <c r="B13" s="192"/>
      <c r="C13" s="192"/>
      <c r="D13" s="192"/>
      <c r="E13" s="192"/>
      <c r="F13" s="192"/>
      <c r="G13" s="192"/>
    </row>
  </sheetData>
  <mergeCells count="6">
    <mergeCell ref="A9:A10"/>
    <mergeCell ref="I3:I4"/>
    <mergeCell ref="A2:G2"/>
    <mergeCell ref="A3:G3"/>
    <mergeCell ref="A6:A8"/>
    <mergeCell ref="B4:C4"/>
  </mergeCells>
  <dataValidations count="1">
    <dataValidation type="date" allowBlank="1" showInputMessage="1" showErrorMessage="1" sqref="F5:G5 G7 F8:G10 F6:F7" xr:uid="{D43FE6DF-43F5-445F-A774-FEF599E88905}">
      <formula1>44198</formula1>
      <formula2>44561</formula2>
    </dataValidation>
  </dataValidations>
  <pageMargins left="0.70866141732283472" right="0.70866141732283472" top="0.74803149606299213" bottom="0.74803149606299213" header="0.31496062992125984" footer="0.31496062992125984"/>
  <pageSetup scale="7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1"/>
  <sheetViews>
    <sheetView topLeftCell="A13" zoomScale="85" zoomScaleNormal="85" workbookViewId="0">
      <selection activeCell="C21" sqref="C21"/>
    </sheetView>
  </sheetViews>
  <sheetFormatPr baseColWidth="10" defaultRowHeight="15"/>
  <cols>
    <col min="1" max="1" width="28.140625" customWidth="1"/>
    <col min="2" max="2" width="16.140625" bestFit="1" customWidth="1"/>
    <col min="3" max="3" width="42.28515625" customWidth="1"/>
    <col min="4" max="4" width="6.140625" bestFit="1" customWidth="1"/>
    <col min="5" max="5" width="18.85546875" customWidth="1"/>
    <col min="6" max="6" width="19.5703125" customWidth="1"/>
    <col min="7" max="7" width="13" customWidth="1"/>
    <col min="8" max="8" width="18.42578125" hidden="1" customWidth="1"/>
  </cols>
  <sheetData>
    <row r="1" spans="1:8" s="171" customFormat="1" ht="22.9" customHeight="1">
      <c r="A1" s="291" t="s">
        <v>0</v>
      </c>
      <c r="B1" s="292"/>
      <c r="C1" s="292"/>
      <c r="D1" s="292"/>
      <c r="E1" s="292"/>
      <c r="F1" s="292"/>
      <c r="G1" s="170"/>
    </row>
    <row r="2" spans="1:8" s="171" customFormat="1" ht="22.9" customHeight="1" thickBot="1">
      <c r="A2" s="293" t="s">
        <v>135</v>
      </c>
      <c r="B2" s="294"/>
      <c r="C2" s="294"/>
      <c r="D2" s="294"/>
      <c r="E2" s="294"/>
      <c r="F2" s="294"/>
      <c r="G2" s="295"/>
    </row>
    <row r="3" spans="1:8" ht="33.6" customHeight="1">
      <c r="A3" s="127" t="s">
        <v>1</v>
      </c>
      <c r="B3" s="289" t="s">
        <v>161</v>
      </c>
      <c r="C3" s="290"/>
      <c r="D3" s="128" t="s">
        <v>45</v>
      </c>
      <c r="E3" s="128" t="s">
        <v>4</v>
      </c>
      <c r="F3" s="128" t="s">
        <v>130</v>
      </c>
      <c r="G3" s="130" t="s">
        <v>129</v>
      </c>
      <c r="H3" s="118" t="s">
        <v>185</v>
      </c>
    </row>
    <row r="4" spans="1:8" ht="45">
      <c r="A4" s="286" t="s">
        <v>224</v>
      </c>
      <c r="B4" s="43">
        <v>4683</v>
      </c>
      <c r="C4" s="43" t="s">
        <v>262</v>
      </c>
      <c r="D4" s="193">
        <v>1</v>
      </c>
      <c r="E4" s="43" t="s">
        <v>213</v>
      </c>
      <c r="F4" s="7">
        <v>44256</v>
      </c>
      <c r="G4" s="7">
        <v>44530</v>
      </c>
      <c r="H4">
        <f>52764911+51866139</f>
        <v>104631050</v>
      </c>
    </row>
    <row r="5" spans="1:8" ht="45">
      <c r="A5" s="287"/>
      <c r="B5" s="187">
        <v>4561</v>
      </c>
      <c r="C5" s="187" t="s">
        <v>268</v>
      </c>
      <c r="D5" s="43">
        <v>4</v>
      </c>
      <c r="E5" s="43" t="s">
        <v>162</v>
      </c>
      <c r="F5" s="7">
        <v>44242</v>
      </c>
      <c r="G5" s="7">
        <v>44484</v>
      </c>
    </row>
    <row r="6" spans="1:8" ht="60">
      <c r="A6" s="287"/>
      <c r="B6" s="43">
        <v>4911</v>
      </c>
      <c r="C6" s="43" t="s">
        <v>269</v>
      </c>
      <c r="D6" s="43">
        <v>5</v>
      </c>
      <c r="E6" s="43" t="s">
        <v>163</v>
      </c>
      <c r="F6" s="7">
        <v>44211</v>
      </c>
      <c r="G6" s="7">
        <v>44561</v>
      </c>
    </row>
    <row r="7" spans="1:8" ht="45">
      <c r="A7" s="287"/>
      <c r="B7" s="43">
        <v>5085</v>
      </c>
      <c r="C7" s="43" t="s">
        <v>227</v>
      </c>
      <c r="D7" s="43">
        <v>12</v>
      </c>
      <c r="E7" s="43" t="s">
        <v>228</v>
      </c>
      <c r="F7" s="7">
        <v>44200</v>
      </c>
      <c r="G7" s="7">
        <v>44561</v>
      </c>
    </row>
    <row r="8" spans="1:8" ht="75">
      <c r="A8" s="287"/>
      <c r="B8" s="43">
        <v>4649</v>
      </c>
      <c r="C8" s="43" t="s">
        <v>270</v>
      </c>
      <c r="D8" s="194">
        <v>1</v>
      </c>
      <c r="E8" s="43" t="s">
        <v>228</v>
      </c>
      <c r="F8" s="7">
        <v>44200</v>
      </c>
      <c r="G8" s="7">
        <v>44561</v>
      </c>
    </row>
    <row r="9" spans="1:8" ht="75">
      <c r="A9" s="287"/>
      <c r="B9" s="43">
        <v>4650</v>
      </c>
      <c r="C9" s="43" t="s">
        <v>229</v>
      </c>
      <c r="D9" s="194">
        <v>1</v>
      </c>
      <c r="E9" s="43" t="s">
        <v>228</v>
      </c>
      <c r="F9" s="7">
        <v>44200</v>
      </c>
      <c r="G9" s="7">
        <v>44561</v>
      </c>
    </row>
    <row r="10" spans="1:8" ht="30">
      <c r="A10" s="287"/>
      <c r="B10" s="43">
        <v>4720</v>
      </c>
      <c r="C10" s="43" t="s">
        <v>230</v>
      </c>
      <c r="D10" s="43">
        <v>3</v>
      </c>
      <c r="E10" s="43" t="s">
        <v>231</v>
      </c>
      <c r="F10" s="7">
        <v>44198</v>
      </c>
      <c r="G10" s="7">
        <v>44561</v>
      </c>
    </row>
    <row r="11" spans="1:8" ht="30">
      <c r="A11" s="287"/>
      <c r="B11" s="187">
        <v>4722</v>
      </c>
      <c r="C11" s="187" t="s">
        <v>232</v>
      </c>
      <c r="D11" s="193">
        <v>1</v>
      </c>
      <c r="E11" s="43" t="s">
        <v>231</v>
      </c>
      <c r="F11" s="7">
        <v>44198</v>
      </c>
      <c r="G11" s="7">
        <v>44561</v>
      </c>
    </row>
    <row r="12" spans="1:8" ht="30">
      <c r="A12" s="287"/>
      <c r="B12" s="43">
        <v>4724</v>
      </c>
      <c r="C12" s="43" t="s">
        <v>233</v>
      </c>
      <c r="D12" s="193">
        <v>1</v>
      </c>
      <c r="E12" s="43" t="s">
        <v>231</v>
      </c>
      <c r="F12" s="7">
        <v>44198</v>
      </c>
      <c r="G12" s="7">
        <v>44561</v>
      </c>
    </row>
    <row r="13" spans="1:8" ht="30">
      <c r="A13" s="287"/>
      <c r="B13" s="43">
        <v>4763</v>
      </c>
      <c r="C13" s="43" t="s">
        <v>234</v>
      </c>
      <c r="D13" s="43">
        <v>15</v>
      </c>
      <c r="E13" s="43" t="s">
        <v>231</v>
      </c>
      <c r="F13" s="7">
        <v>44198</v>
      </c>
      <c r="G13" s="7">
        <v>44561</v>
      </c>
    </row>
    <row r="14" spans="1:8" ht="30">
      <c r="A14" s="287"/>
      <c r="B14" s="43">
        <v>4765</v>
      </c>
      <c r="C14" s="43" t="s">
        <v>235</v>
      </c>
      <c r="D14" s="43">
        <v>3</v>
      </c>
      <c r="E14" s="43" t="s">
        <v>231</v>
      </c>
      <c r="F14" s="7">
        <v>44211</v>
      </c>
      <c r="G14" s="7">
        <v>44316</v>
      </c>
    </row>
    <row r="15" spans="1:8" ht="45">
      <c r="A15" s="287"/>
      <c r="B15" s="43">
        <v>4651</v>
      </c>
      <c r="C15" s="43" t="s">
        <v>271</v>
      </c>
      <c r="D15" s="193">
        <v>0.9</v>
      </c>
      <c r="E15" s="43" t="s">
        <v>228</v>
      </c>
      <c r="F15" s="7">
        <v>44200</v>
      </c>
      <c r="G15" s="7">
        <v>44561</v>
      </c>
    </row>
    <row r="16" spans="1:8" ht="45">
      <c r="A16" s="287"/>
      <c r="B16" s="43">
        <v>4844</v>
      </c>
      <c r="C16" s="43" t="s">
        <v>273</v>
      </c>
      <c r="D16" s="43">
        <v>4</v>
      </c>
      <c r="E16" s="43" t="s">
        <v>236</v>
      </c>
      <c r="F16" s="7">
        <v>44211</v>
      </c>
      <c r="G16" s="7">
        <v>44550</v>
      </c>
      <c r="H16" s="95">
        <f>5529625+16438799+6107500</f>
        <v>28075924</v>
      </c>
    </row>
    <row r="17" spans="1:8" ht="30">
      <c r="A17" s="287"/>
      <c r="B17" s="43">
        <v>4924</v>
      </c>
      <c r="C17" s="43" t="s">
        <v>272</v>
      </c>
      <c r="D17" s="43">
        <v>6</v>
      </c>
      <c r="E17" s="43" t="s">
        <v>231</v>
      </c>
      <c r="F17" s="7">
        <v>44198</v>
      </c>
      <c r="G17" s="7">
        <v>44561</v>
      </c>
      <c r="H17" s="95"/>
    </row>
    <row r="18" spans="1:8" ht="116.45" customHeight="1">
      <c r="A18" s="288"/>
      <c r="B18" s="43">
        <v>4712</v>
      </c>
      <c r="C18" s="43" t="s">
        <v>267</v>
      </c>
      <c r="D18" s="186">
        <v>5</v>
      </c>
      <c r="E18" s="43" t="s">
        <v>202</v>
      </c>
      <c r="F18" s="7">
        <v>44211</v>
      </c>
      <c r="G18" s="7">
        <v>44561</v>
      </c>
      <c r="H18" s="95"/>
    </row>
    <row r="19" spans="1:8" ht="70.900000000000006" customHeight="1">
      <c r="A19" s="172" t="s">
        <v>226</v>
      </c>
      <c r="B19" s="187">
        <v>4615</v>
      </c>
      <c r="C19" s="43" t="s">
        <v>203</v>
      </c>
      <c r="D19" s="187">
        <v>4</v>
      </c>
      <c r="E19" s="187" t="s">
        <v>142</v>
      </c>
      <c r="F19" s="7">
        <v>44206</v>
      </c>
      <c r="G19" s="7">
        <v>44561</v>
      </c>
      <c r="H19" s="97"/>
    </row>
    <row r="20" spans="1:8" ht="30">
      <c r="A20" s="172" t="s">
        <v>225</v>
      </c>
      <c r="B20" s="43">
        <v>4739</v>
      </c>
      <c r="C20" s="43" t="s">
        <v>274</v>
      </c>
      <c r="D20" s="187">
        <v>3</v>
      </c>
      <c r="E20" s="187" t="s">
        <v>275</v>
      </c>
      <c r="F20" s="6">
        <v>44198</v>
      </c>
      <c r="G20" s="6">
        <v>44545</v>
      </c>
    </row>
    <row r="21" spans="1:8" ht="45">
      <c r="A21" s="172" t="s">
        <v>160</v>
      </c>
      <c r="B21" s="187">
        <v>4996</v>
      </c>
      <c r="C21" s="43" t="s">
        <v>265</v>
      </c>
      <c r="D21" s="187">
        <v>4</v>
      </c>
      <c r="E21" s="43" t="s">
        <v>182</v>
      </c>
      <c r="F21" s="188">
        <v>44348</v>
      </c>
      <c r="G21" s="6">
        <v>44544</v>
      </c>
    </row>
  </sheetData>
  <mergeCells count="4">
    <mergeCell ref="A4:A18"/>
    <mergeCell ref="B3:C3"/>
    <mergeCell ref="A1:F1"/>
    <mergeCell ref="A2:G2"/>
  </mergeCells>
  <dataValidations count="1">
    <dataValidation type="date" allowBlank="1" showInputMessage="1" showErrorMessage="1" sqref="F18:G19 F21" xr:uid="{158C975C-96CE-491C-A0A4-84AE1C764062}">
      <formula1>44198</formula1>
      <formula2>44561</formula2>
    </dataValidation>
  </dataValidations>
  <pageMargins left="0.70866141732283472" right="0.70866141732283472" top="0.74803149606299213" bottom="0.74803149606299213" header="0.31496062992125984" footer="0.31496062992125984"/>
  <pageSetup scale="5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89E56-474B-462D-95D1-80C53A070D4A}">
  <sheetPr>
    <pageSetUpPr fitToPage="1"/>
  </sheetPr>
  <dimension ref="A1:K13"/>
  <sheetViews>
    <sheetView zoomScale="85" zoomScaleNormal="85" workbookViewId="0">
      <selection activeCell="B4" sqref="B4:J4"/>
    </sheetView>
  </sheetViews>
  <sheetFormatPr baseColWidth="10" defaultRowHeight="15"/>
  <cols>
    <col min="1" max="1" width="21.85546875" customWidth="1"/>
    <col min="2" max="2" width="16.140625" bestFit="1" customWidth="1"/>
    <col min="3" max="3" width="26.5703125" customWidth="1"/>
    <col min="4" max="4" width="33.28515625" hidden="1" customWidth="1"/>
    <col min="5" max="5" width="25.140625" hidden="1" customWidth="1"/>
    <col min="6" max="6" width="6.140625" bestFit="1" customWidth="1"/>
    <col min="7" max="7" width="20.5703125" hidden="1" customWidth="1"/>
    <col min="8" max="8" width="18.85546875" customWidth="1"/>
    <col min="9" max="9" width="19.5703125" customWidth="1"/>
    <col min="10" max="10" width="13" customWidth="1"/>
    <col min="11" max="11" width="18.42578125" hidden="1" customWidth="1"/>
  </cols>
  <sheetData>
    <row r="1" spans="1:11" ht="15" customHeight="1">
      <c r="A1" s="296" t="s">
        <v>0</v>
      </c>
      <c r="B1" s="297"/>
      <c r="C1" s="297"/>
      <c r="D1" s="297"/>
      <c r="E1" s="297"/>
      <c r="F1" s="297"/>
      <c r="G1" s="297"/>
      <c r="H1" s="297"/>
      <c r="I1" s="297"/>
      <c r="J1" s="121"/>
    </row>
    <row r="2" spans="1:11" ht="29.45" customHeight="1" thickBot="1">
      <c r="A2" s="282" t="s">
        <v>192</v>
      </c>
      <c r="B2" s="283"/>
      <c r="C2" s="283"/>
      <c r="D2" s="283"/>
      <c r="E2" s="283"/>
      <c r="F2" s="283"/>
      <c r="G2" s="283"/>
      <c r="H2" s="283"/>
      <c r="I2" s="283"/>
      <c r="J2" s="298"/>
    </row>
    <row r="3" spans="1:11" ht="38.450000000000003" customHeight="1">
      <c r="A3" s="127" t="s">
        <v>1</v>
      </c>
      <c r="B3" s="289" t="s">
        <v>161</v>
      </c>
      <c r="C3" s="290"/>
      <c r="D3" s="128" t="s">
        <v>132</v>
      </c>
      <c r="E3" s="128" t="s">
        <v>2</v>
      </c>
      <c r="F3" s="128" t="s">
        <v>45</v>
      </c>
      <c r="G3" s="129" t="s">
        <v>131</v>
      </c>
      <c r="H3" s="128" t="s">
        <v>4</v>
      </c>
      <c r="I3" s="128" t="s">
        <v>130</v>
      </c>
      <c r="J3" s="130" t="s">
        <v>129</v>
      </c>
      <c r="K3" s="118" t="s">
        <v>185</v>
      </c>
    </row>
    <row r="4" spans="1:11" ht="103.5" customHeight="1">
      <c r="A4" s="117" t="s">
        <v>204</v>
      </c>
      <c r="B4" s="43">
        <v>4639</v>
      </c>
      <c r="C4" s="5" t="s">
        <v>276</v>
      </c>
      <c r="D4" s="195"/>
      <c r="E4" s="187"/>
      <c r="F4" s="196">
        <v>1</v>
      </c>
      <c r="G4" s="6"/>
      <c r="H4" s="7" t="s">
        <v>277</v>
      </c>
      <c r="I4" s="7">
        <v>44200</v>
      </c>
      <c r="J4" s="7">
        <v>44561</v>
      </c>
      <c r="K4" s="97"/>
    </row>
    <row r="5" spans="1:11" ht="104.25" hidden="1" customHeight="1">
      <c r="A5" s="278"/>
      <c r="B5" s="133"/>
      <c r="C5" s="133"/>
      <c r="D5" s="82"/>
      <c r="E5" s="82"/>
      <c r="F5" s="46"/>
      <c r="G5" s="82"/>
      <c r="H5" s="74"/>
      <c r="I5" s="75"/>
      <c r="J5" s="122"/>
    </row>
    <row r="6" spans="1:11" ht="104.25" hidden="1" customHeight="1">
      <c r="A6" s="278"/>
      <c r="B6" s="133"/>
      <c r="C6" s="133"/>
      <c r="D6" s="82"/>
      <c r="E6" s="82"/>
      <c r="F6" s="46"/>
      <c r="G6" s="82"/>
      <c r="H6" s="74"/>
      <c r="I6" s="78"/>
      <c r="J6" s="122"/>
    </row>
    <row r="7" spans="1:11" ht="165.75" hidden="1" customHeight="1">
      <c r="A7" s="278"/>
      <c r="B7" s="133"/>
      <c r="C7" s="133"/>
      <c r="D7" s="82"/>
      <c r="E7" s="82"/>
      <c r="F7" s="46"/>
      <c r="G7" s="82"/>
      <c r="H7" s="74"/>
      <c r="I7" s="78"/>
      <c r="J7" s="122"/>
    </row>
    <row r="8" spans="1:11" ht="165.75" hidden="1" customHeight="1">
      <c r="A8" s="278"/>
      <c r="B8" s="133"/>
      <c r="C8" s="133"/>
      <c r="D8" s="82"/>
      <c r="E8" s="82"/>
      <c r="F8" s="46"/>
      <c r="G8" s="82"/>
      <c r="H8" s="74"/>
      <c r="I8" s="78"/>
      <c r="J8" s="122"/>
    </row>
    <row r="9" spans="1:11" ht="165.75" hidden="1" customHeight="1">
      <c r="A9" s="278"/>
      <c r="B9" s="133"/>
      <c r="C9" s="133"/>
      <c r="D9" s="82"/>
      <c r="E9" s="82"/>
      <c r="F9" s="46"/>
      <c r="G9" s="82"/>
      <c r="H9" s="74"/>
      <c r="I9" s="78"/>
      <c r="J9" s="122"/>
    </row>
    <row r="10" spans="1:11" ht="144" hidden="1" customHeight="1">
      <c r="A10" s="278"/>
      <c r="B10" s="133"/>
      <c r="C10" s="133"/>
      <c r="D10" s="82"/>
      <c r="E10" s="82"/>
      <c r="F10" s="46"/>
      <c r="G10" s="82"/>
      <c r="H10" s="74"/>
      <c r="I10" s="75"/>
      <c r="J10" s="122"/>
    </row>
    <row r="11" spans="1:11" ht="129" hidden="1" customHeight="1" thickBot="1">
      <c r="A11" s="299"/>
      <c r="B11" s="54"/>
      <c r="C11" s="54"/>
      <c r="D11" s="123"/>
      <c r="E11" s="123"/>
      <c r="F11" s="52"/>
      <c r="G11" s="123"/>
      <c r="H11" s="124"/>
      <c r="I11" s="125"/>
      <c r="J11" s="126"/>
    </row>
    <row r="12" spans="1:11" ht="117.75" hidden="1" customHeight="1">
      <c r="A12" s="94" t="s">
        <v>160</v>
      </c>
      <c r="B12" s="94">
        <v>3600</v>
      </c>
      <c r="C12" s="94" t="s">
        <v>159</v>
      </c>
      <c r="D12" s="119"/>
      <c r="E12" s="94" t="s">
        <v>157</v>
      </c>
      <c r="F12" s="94">
        <v>2</v>
      </c>
      <c r="G12" s="119"/>
      <c r="H12" s="94" t="s">
        <v>155</v>
      </c>
      <c r="I12" s="120">
        <v>43479</v>
      </c>
      <c r="J12" s="120">
        <v>43819</v>
      </c>
      <c r="K12" t="s">
        <v>179</v>
      </c>
    </row>
    <row r="13" spans="1:11">
      <c r="I13" s="300"/>
      <c r="J13" s="300"/>
      <c r="K13" s="99">
        <f>SUM(K4:K4)</f>
        <v>0</v>
      </c>
    </row>
  </sheetData>
  <mergeCells count="5">
    <mergeCell ref="A1:I1"/>
    <mergeCell ref="A2:J2"/>
    <mergeCell ref="A5:A11"/>
    <mergeCell ref="I13:J13"/>
    <mergeCell ref="B3:C3"/>
  </mergeCells>
  <pageMargins left="0.70866141732283472" right="0.70866141732283472" top="0.74803149606299213" bottom="0.74803149606299213" header="0.31496062992125984" footer="0.31496062992125984"/>
  <pageSetup scale="58"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ma:contentTypeID="0x01010061D9981719A03F4D879830680E7CE6D1" ma:contentTypeVersion="0" ma:contentTypeDescription="Crear nuevo documento." ma:contentTypeScope="" ma:versionID="6ae11e56b92ab3f8e7ec9a95661d4ca4">
  <xsd:schema xmlns:xsd="http://www.w3.org/2001/XMLSchema" xmlns:xs="http://www.w3.org/2001/XMLSchema" xmlns:p="http://schemas.microsoft.com/office/2006/metadata/properties" xmlns:ns2="af7f7f6b-44e7-444a-90a4-d02bbf46acb6" targetNamespace="http://schemas.microsoft.com/office/2006/metadata/properties" ma:root="true" ma:fieldsID="22da86d825143a73a30775302da6a898"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af7f7f6b-44e7-444a-90a4-d02bbf46acb6">DNPOI-122-44</_dlc_DocId>
    <_dlc_DocIdUrl xmlns="af7f7f6b-44e7-444a-90a4-d02bbf46acb6">
      <Url>https://colaboracion.dnp.gov.co/CDT/_layouts/15/DocIdRedir.aspx?ID=DNPOI-122-44</Url>
      <Description>DNPOI-122-44</Description>
    </_dlc_DocIdUrl>
  </documentManagement>
</p:properties>
</file>

<file path=customXml/itemProps1.xml><?xml version="1.0" encoding="utf-8"?>
<ds:datastoreItem xmlns:ds="http://schemas.openxmlformats.org/officeDocument/2006/customXml" ds:itemID="{E46E399D-C884-47AD-BC80-259D70F48019}"/>
</file>

<file path=customXml/itemProps2.xml><?xml version="1.0" encoding="utf-8"?>
<ds:datastoreItem xmlns:ds="http://schemas.openxmlformats.org/officeDocument/2006/customXml" ds:itemID="{EE7FAFAB-D041-4899-999A-8270425FA1BB}"/>
</file>

<file path=customXml/itemProps3.xml><?xml version="1.0" encoding="utf-8"?>
<ds:datastoreItem xmlns:ds="http://schemas.openxmlformats.org/officeDocument/2006/customXml" ds:itemID="{DAC064AD-BE79-4B67-9A24-7B2824F8C44C}"/>
</file>

<file path=customXml/itemProps4.xml><?xml version="1.0" encoding="utf-8"?>
<ds:datastoreItem xmlns:ds="http://schemas.openxmlformats.org/officeDocument/2006/customXml" ds:itemID="{A1CA8A5F-D6E1-409F-83C9-BCB229C7A5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Control de Cambios</vt:lpstr>
      <vt:lpstr>Objetivos</vt:lpstr>
      <vt:lpstr>1. Gestión de Riesgos Corrup </vt:lpstr>
      <vt:lpstr>E Rac Trámi</vt:lpstr>
      <vt:lpstr>2. Racionalización Trámites </vt:lpstr>
      <vt:lpstr>3. Rendicion de cuentas </vt:lpstr>
      <vt:lpstr>4. Atencion al ciudadano</vt:lpstr>
      <vt:lpstr>5. Trans y Acceso Inf - Eli </vt:lpstr>
      <vt:lpstr>6. Iniciativas Adicionales</vt:lpstr>
      <vt:lpstr>Atencion al ciudadano</vt:lpstr>
      <vt:lpstr>Trans y Acceso Inf</vt:lpstr>
      <vt:lpstr>'1. Gestión de Riesgos Corrup '!Área_de_impresión</vt:lpstr>
      <vt:lpstr>'3. Rendicion de cuentas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Fernanda Poveda Avila</dc:creator>
  <cp:lastModifiedBy>Johan Alberto Pineda Ceron</cp:lastModifiedBy>
  <cp:lastPrinted>2019-12-19T16:22:26Z</cp:lastPrinted>
  <dcterms:created xsi:type="dcterms:W3CDTF">2016-03-03T17:05:24Z</dcterms:created>
  <dcterms:modified xsi:type="dcterms:W3CDTF">2021-01-30T00:45:05Z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0x01010061D9981719A03F4D879830680E7CE6D1</vt:lpwstr>
  </property>
  <property fmtid="{D5CDD505-2E9C-101B-9397-08002B2CF9AE}" pid="3" name="_dlc_DocIdItemGuid">
    <vt:lpwstr>e93948d7-799e-4e5c-89ea-4f51a41d70ef</vt:lpwstr>
  </property>
</Properties>
</file>