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aula Castro Osorio\Documents\DNP_2021\Seguimiento_PAYAC_03062021\"/>
    </mc:Choice>
  </mc:AlternateContent>
  <xr:revisionPtr revIDLastSave="0" documentId="13_ncr:1_{B501B9DE-0B98-48D6-9C56-516A9A265C5A}" xr6:coauthVersionLast="47" xr6:coauthVersionMax="47" xr10:uidLastSave="{00000000-0000-0000-0000-000000000000}"/>
  <workbookProtection workbookAlgorithmName="SHA-512" workbookHashValue="kxh/UXuEwpx6khN7GdEvqU2M744claOsBvqJ9QyNMEasNHDCwDbLq8/98R9+Z96stNJbSDRoVwk3rhMlAwCPmQ==" workbookSaltValue="s9VMnnE+46KDrKkfhTmq5A==" workbookSpinCount="100000" lockStructure="1"/>
  <bookViews>
    <workbookView xWindow="-120" yWindow="-120" windowWidth="20730" windowHeight="11160" tabRatio="597" xr2:uid="{00000000-000D-0000-FFFF-FFFF00000000}"/>
  </bookViews>
  <sheets>
    <sheet name="Control de Cambios" sheetId="18" r:id="rId1"/>
    <sheet name="Objetivos" sheetId="17" r:id="rId2"/>
    <sheet name="1. Gestión de Riesgos Corrup " sheetId="9" r:id="rId3"/>
    <sheet name="E Rac Trámi" sheetId="11" state="hidden" r:id="rId4"/>
    <sheet name="2. Racionalización Trámites " sheetId="3" r:id="rId5"/>
    <sheet name="3. Rendicion de cuentas " sheetId="15" r:id="rId6"/>
    <sheet name="4. Atencion al ciudadano" sheetId="13" r:id="rId7"/>
    <sheet name="5. Trans y Acceso Inf - Eli " sheetId="14" r:id="rId8"/>
    <sheet name="6. Iniciativas Adicionales" sheetId="16" r:id="rId9"/>
    <sheet name="Atencion al ciudadano" sheetId="2" state="hidden" r:id="rId10"/>
    <sheet name="Trans y Acceso Inf" sheetId="6" state="hidden" r:id="rId11"/>
  </sheets>
  <externalReferences>
    <externalReference r:id="rId12"/>
  </externalReferences>
  <definedNames>
    <definedName name="_xlnm._FilterDatabase" localSheetId="6" hidden="1">'4. Atencion al ciudadano'!$A$4:$G$5</definedName>
    <definedName name="_xlnm._FilterDatabase" localSheetId="9" hidden="1">'Atencion al ciudadano'!$A$5:$L$21</definedName>
    <definedName name="_xlnm.Print_Area" localSheetId="2">'1. Gestión de Riesgos Corrup '!$A$1:$I$15</definedName>
    <definedName name="Dependencias">[1]Listas!$B$3:$B$33</definedName>
    <definedName name="_xlnm.Print_Titles" localSheetId="5">'3. Rendicion de cuentas '!$2:$4</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4" l="1"/>
  <c r="K13" i="16" l="1"/>
  <c r="H6" i="13" l="1"/>
  <c r="G7" i="15" l="1"/>
  <c r="G14" i="15"/>
  <c r="G11" i="15" l="1"/>
  <c r="G8" i="15"/>
  <c r="G6" i="15"/>
  <c r="G5" i="15"/>
  <c r="G16" i="15" s="1"/>
  <c r="J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Cepeda Duarte</author>
  </authors>
  <commentList>
    <comment ref="A12" authorId="0" shapeId="0" xr:uid="{1251E47F-36A3-4C82-8DED-05F5DE4F9392}">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<sst xmlns="http://schemas.openxmlformats.org/spreadsheetml/2006/main" count="426" uniqueCount="265">
  <si>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</si>
  <si>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</si>
  <si>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</si>
  <si>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</si>
  <si>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</si>
  <si>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</si>
  <si>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</si>
  <si>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</si>
  <si>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</si>
  <si>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</si>
  <si>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</si>
  <si>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</si>
  <si>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</si>
  <si>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</si>
  <si>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</si>
  <si>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</si>
  <si>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</si>
  <si>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</si>
  <si>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</si>
  <si>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</si>
  <si>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</si>
  <si>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</si>
  <si>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</si>
  <si>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</si>
  <si>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</si>
  <si>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</si>
  <si>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</si>
  <si>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</si>
  <si>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</si>
  <si>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</si>
  <si>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</si>
  <si>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</si>
  <si>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</si>
  <si>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</si>
  <si>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</si>
  <si>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</si>
  <si>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</si>
  <si>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</si>
  <si>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</si>
  <si>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</si>
  <si>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</si>
  <si>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</si>
  <si>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</si>
  <si>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</si>
  <si>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</si>
  <si>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</si>
  <si>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</si>
  <si>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</si>
  <si>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</si>
  <si>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</si>
  <si>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</si>
  <si>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</si>
  <si>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</si>
  <si>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</si>
  <si>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  Es una actividad de las 19 que conforman el producto 3014</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</si>
  <si>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</si>
  <si>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</si>
  <si>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</si>
  <si>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</si>
  <si>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</si>
  <si>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</si>
  <si>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</si>
  <si>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</si>
  <si>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</si>
  <si>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</si>
  <si>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final presente vigencia</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</si>
  <si>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</si>
  <si>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</si>
  <si>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</si>
  <si>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</si>
  <si>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</si>
  <si>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</si>
  <si>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</si>
  <si>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</si>
  <si>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</si>
  <si>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</si>
  <si>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</si>
  <si>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</si>
  <si>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</si>
  <si>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Actividad</t>
  </si>
  <si>
    <t xml:space="preserve">Código Actividad </t>
  </si>
  <si>
    <t xml:space="preserve">Fecha de Finalización </t>
  </si>
  <si>
    <t>Meta</t>
  </si>
  <si>
    <t>Código Producto</t>
  </si>
  <si>
    <t/>
  </si>
  <si>
    <t>BOGOTÁ</t>
  </si>
  <si>
    <t>Municipio:</t>
  </si>
  <si>
    <t>Bogotá D.C</t>
  </si>
  <si>
    <t>Departamento:</t>
  </si>
  <si>
    <t>2017</t>
  </si>
  <si>
    <t>Año vigencia:</t>
  </si>
  <si>
    <t>Planeación</t>
  </si>
  <si>
    <t>Sector administrativo:</t>
  </si>
  <si>
    <t>Nacional</t>
  </si>
  <si>
    <t>Orden:</t>
  </si>
  <si>
    <t>DEPARTAMENTO NACIONAL DE PLANEACIÓN</t>
  </si>
  <si>
    <t>Nombre de la entidad:</t>
  </si>
  <si>
    <t>5.1.</t>
  </si>
  <si>
    <t xml:space="preserve">Seguimiento </t>
  </si>
  <si>
    <t>4.1.</t>
  </si>
  <si>
    <t xml:space="preserve">Monitoreo y Revisión </t>
  </si>
  <si>
    <t>3.2.</t>
  </si>
  <si>
    <t>3.1.</t>
  </si>
  <si>
    <t xml:space="preserve">Consulta y divulgación </t>
  </si>
  <si>
    <t>2.1.</t>
  </si>
  <si>
    <t>1.1.</t>
  </si>
  <si>
    <t xml:space="preserve">Política de Administración de Riesgos </t>
  </si>
  <si>
    <t>Fecha Programada</t>
  </si>
  <si>
    <t xml:space="preserve">Meta o Producto </t>
  </si>
  <si>
    <t xml:space="preserve">Componente 1: Gestión de Riesgos de Corrupción - Mapa de Riesgos de Corrupción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</si>
  <si>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</si>
  <si>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</si>
  <si>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</si>
  <si>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</si>
  <si>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</si>
  <si>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</si>
  <si>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</si>
  <si>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</si>
  <si>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</si>
  <si>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</si>
  <si>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</si>
  <si>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</si>
  <si>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</si>
  <si>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</si>
  <si>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</si>
  <si>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</si>
  <si>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</si>
  <si>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</si>
  <si>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</si>
  <si>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</si>
  <si>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</si>
  <si>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</si>
  <si>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</si>
  <si>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</si>
  <si>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</si>
  <si>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</si>
  <si>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Componente 3: Rendición de Cuentas</t>
  </si>
  <si>
    <t>2. Diálogo de doble vía con la ciudadanía y sus organizaciones</t>
  </si>
  <si>
    <t>4. Evaluación y retroalimentación a la gestión institucional</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</si>
  <si>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</si>
  <si>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</si>
  <si>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</si>
  <si>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</si>
  <si>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</si>
  <si>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</si>
  <si>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</si>
  <si>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</si>
  <si>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</si>
  <si>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Componente 2: Racionalización de Trámites</t>
  </si>
  <si>
    <t>1. Información</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</si>
  <si>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</si>
  <si>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</si>
  <si>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</si>
  <si>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</si>
  <si>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</si>
  <si>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</si>
  <si>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Producto</t>
  </si>
  <si>
    <t>Informe dePQRSD</t>
  </si>
  <si>
    <t>2.2.</t>
  </si>
  <si>
    <t xml:space="preserve">Documentos de lineamientos técnicos Plan de trabajo para la elaboración guías para un lenguaje claro incluyente (lenguas nativas y accesibilidad) </t>
  </si>
  <si>
    <t>Criterio diferencial de accesibilidad</t>
  </si>
  <si>
    <t>Productos</t>
  </si>
  <si>
    <t>Dirección de Descentralización y Desarrollo Regional</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</si>
  <si>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</si>
  <si>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</si>
  <si>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</si>
  <si>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2.3.</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</si>
  <si>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</si>
  <si>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</si>
  <si>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</si>
  <si>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</si>
  <si>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</si>
  <si>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</si>
  <si>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Código ENTREGABLE</t>
  </si>
  <si>
    <t>Gestion Integral de Riesgos</t>
  </si>
  <si>
    <t>Análisis y Evaluación de Riesgos de Corrupción DNP
(1)</t>
  </si>
  <si>
    <t>100% Riesgos revisados</t>
  </si>
  <si>
    <t>Correo electrónico y/o Comunicaciones Internas (2)</t>
  </si>
  <si>
    <t>PENDIENTE</t>
  </si>
  <si>
    <t>Grupo de Comunicaciones  y Relaciones Públicas</t>
  </si>
  <si>
    <t>Normativo y procedimental</t>
  </si>
  <si>
    <t>Grupo Modernización del Estado</t>
  </si>
  <si>
    <t>Mejorar la identificación de los ciudadanos que requieren programas sociales</t>
  </si>
  <si>
    <t>Subdirección Financiera</t>
  </si>
  <si>
    <t>Costos asociados</t>
  </si>
  <si>
    <t>Matriz de Riesgos  de Corrupción DNP actualizada
(1)</t>
  </si>
  <si>
    <t>Matriz de Riesgos de Corrupción  publicado para consideración y participación de las partes interesadas 
(1)</t>
  </si>
  <si>
    <t xml:space="preserve">Construcción del Mapa de Riesgos de Corrupción </t>
  </si>
  <si>
    <t>Nota: los costos se realizaron teniendo en cuenta la revisión del PABS de cada dependencia responsable y como aporta al desarrollo del producto (platas)</t>
  </si>
  <si>
    <t>Matriz  de Riesgos de Corrupción  publicado para divulgación a las partes interesadas
(1)</t>
  </si>
  <si>
    <t>3. Responsabilidad</t>
  </si>
  <si>
    <t>Componente 6: Iniciativas Adicionales</t>
  </si>
  <si>
    <t>3.3.</t>
  </si>
  <si>
    <t>4.2</t>
  </si>
  <si>
    <t>Sensibilizaciones
(2)</t>
  </si>
  <si>
    <t>4.3</t>
  </si>
  <si>
    <t>4.4</t>
  </si>
  <si>
    <t>Gestión del Riesgo de Corrupción</t>
  </si>
  <si>
    <t xml:space="preserve">Subdirección Administrativa </t>
  </si>
  <si>
    <t>Atención a Peticiones, Quejas, Reclamos, Sugerencias y Denuncias
Seguimiento a la gestión de las PQRSD 2021</t>
  </si>
  <si>
    <t>Código de ética</t>
  </si>
  <si>
    <t>Estrategia digital para el fortalecimiento institucional.</t>
  </si>
  <si>
    <t>15/01/2021
31/12/2021</t>
  </si>
  <si>
    <t>Informes especiales de la gestión regional y/o nacional realizada por la Entidad.</t>
  </si>
  <si>
    <r>
      <rPr>
        <b/>
        <sz val="11"/>
        <color theme="1"/>
        <rFont val="Calibri"/>
        <family val="2"/>
        <scheme val="minor"/>
      </rPr>
      <t>Objetivo General</t>
    </r>
    <r>
      <rPr>
        <sz val="11"/>
        <color theme="1"/>
        <rFont val="Calibri"/>
        <family val="2"/>
        <scheme val="minor"/>
      </rPr>
      <t xml:space="preserve">
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y establecer estrategias para el mejoramiento de la atención que se brinda al ciudadano. Lo anterior, en procura de contar con una Entidad que lucha contra la corrupción de manera efectiva, aplicando los principios de transparencia, eficiencia administrativa y buen gobierno.
</t>
    </r>
    <r>
      <rPr>
        <b/>
        <sz val="11"/>
        <color theme="1"/>
        <rFont val="Calibri"/>
        <family val="2"/>
        <scheme val="minor"/>
      </rPr>
      <t xml:space="preserve">Objetivos Específicos: </t>
    </r>
    <r>
      <rPr>
        <sz val="11"/>
        <color theme="1"/>
        <rFont val="Calibri"/>
        <family val="2"/>
        <scheme val="minor"/>
      </rPr>
      <t xml:space="preserve">
• Promover la participación ciudadana en la gestión. 
• Hacer visible la gestión del DNP a los grupos de interés.
• Mejorar el servicio a través de la racionalización de los trámites y servicios del DNP.
• Formular actividades para prevenir y controlar los riesgos de corrupción.</t>
    </r>
  </si>
  <si>
    <t>Organización de ruedas de prensa con audiencia local, regional y/o nacional.</t>
  </si>
  <si>
    <t>Acompañamiento para la participación de la Entidad y/o de sus voceros en eventos externos.</t>
  </si>
  <si>
    <t>Mensajes institucionales divulgados a través de los canales internos de la Entidad.</t>
  </si>
  <si>
    <t>Grupo CONPES</t>
  </si>
  <si>
    <t>01/03/2021
30/11/2021</t>
  </si>
  <si>
    <t xml:space="preserve">Grupo CONPES </t>
  </si>
  <si>
    <t>01/02/2021
15/12/2021</t>
  </si>
  <si>
    <t>Asesoramiento en aspectos de competencia del DNP - Fortalecimiento del Sisbén IV</t>
  </si>
  <si>
    <t>La respuesta enviada o requeremientos atendidos con los cuales se fortalece el Sisben IV</t>
  </si>
  <si>
    <t xml:space="preserve">Fortalecimiento de la metodologia  en la identificación de posibles beneficiarios de programas </t>
  </si>
  <si>
    <t>La metodología de calculo del puntaje ha actualizado  a SISBEN IV y se debe fortalecer a partir de los diferentes requerimientos</t>
  </si>
  <si>
    <t>Plan Anticorrupción y de Atención al Ciudadano 2021
Departamento Nacional de Planeación - DNP</t>
  </si>
  <si>
    <t xml:space="preserve">Componente 4: Mecanismos para la Atención al Ciudadano </t>
  </si>
  <si>
    <t>Lineamientos de Transparencia Activa</t>
  </si>
  <si>
    <t>Instrumentos de Gestión de la Información</t>
  </si>
  <si>
    <t>Lineamientos de Transparencia Pasiva y Monitoreo del Acceso a la Información Pública</t>
  </si>
  <si>
    <t>Seguimiento y monitoreo a Riesgos</t>
  </si>
  <si>
    <t>Grupo de planeación</t>
  </si>
  <si>
    <t xml:space="preserve">Atención de trámites presupuestales de modificación y autorización </t>
  </si>
  <si>
    <t xml:space="preserve">Asesorías sobre formulación y modificaciones de Planes de Acción </t>
  </si>
  <si>
    <t xml:space="preserve">Seguimiento a la planeación y la Gestión Institucional </t>
  </si>
  <si>
    <t>Revisión por la dirección vigencia 2020</t>
  </si>
  <si>
    <t>1. Gestión de Riesgos de corrupción</t>
  </si>
  <si>
    <t>2. Racionalización de Trámites</t>
  </si>
  <si>
    <t>3. Rendición de Cuentas</t>
  </si>
  <si>
    <t>4. Mecanismos para la Atención al Ciudadano</t>
  </si>
  <si>
    <t xml:space="preserve">
5. Mecanismos de Transparencia y Acceso a la Información</t>
  </si>
  <si>
    <t>6. Otras Iniciativas</t>
  </si>
  <si>
    <t>Consulte aquí las acciones por cada componente:</t>
  </si>
  <si>
    <t>VOLVER</t>
  </si>
  <si>
    <t>Anexo 1 - Mapa de Riesgos de corrupción</t>
  </si>
  <si>
    <t>Versión</t>
  </si>
  <si>
    <t>Fecha</t>
  </si>
  <si>
    <t>Control de Cambios</t>
  </si>
  <si>
    <t>Versión consulta</t>
  </si>
  <si>
    <t>Versión con ajustes de observaciones de grupos de valor. Por parte de la ciudadanía no se recibieron ajustes al plan, pero si por parte de los funcionarios del DNP, cambios que se reflejan en las metas y nombres de los productos. Se incluyeron los códigos de los productos que pueden ser consultados en detalle en el Plan de Acción Institucional 2021 del DNP</t>
  </si>
  <si>
    <r>
      <t xml:space="preserve">Impulsar por el procedimiento ordinario los procesos disciplinarios de conformidad con las etapas y teminos legales. </t>
    </r>
    <r>
      <rPr>
        <b/>
        <sz val="10"/>
        <rFont val="Calibri Light"/>
        <family val="2"/>
        <scheme val="major"/>
      </rPr>
      <t>4618</t>
    </r>
  </si>
  <si>
    <r>
      <t xml:space="preserve">Evaluación de Quejas e Informes con incidencia disciplinario. </t>
    </r>
    <r>
      <rPr>
        <b/>
        <sz val="10"/>
        <rFont val="Calibri Light"/>
        <family val="2"/>
        <scheme val="major"/>
      </rPr>
      <t>4947</t>
    </r>
  </si>
  <si>
    <r>
      <t xml:space="preserve">Impulsar los procesos disciplinarios de conformidad con el art. 175 de Ley 734 de 2002 o Ley 1952 de 2019. </t>
    </r>
    <r>
      <rPr>
        <b/>
        <sz val="10"/>
        <rFont val="Calibri Light"/>
        <family val="2"/>
        <scheme val="major"/>
      </rPr>
      <t>4951</t>
    </r>
  </si>
  <si>
    <r>
      <t xml:space="preserve">Monitoreo  a la Matriz de Riesgos de corrupción (Enero, Mayo, Septiembre.)
(3) </t>
    </r>
    <r>
      <rPr>
        <b/>
        <sz val="10"/>
        <rFont val="Calibri Light"/>
        <family val="2"/>
        <scheme val="major"/>
      </rPr>
      <t>4720</t>
    </r>
  </si>
  <si>
    <t xml:space="preserve"> Análisis, elaboración y presentación de estados contables - Estados Financieros PGN</t>
  </si>
  <si>
    <t xml:space="preserve"> Análisis, elaboración y presentación de estados contables - Estados Financieros de Propósito especial Banca Multilateral y Cooperacion Internacional </t>
  </si>
  <si>
    <t xml:space="preserve"> Análisis, elaboración y presentación de estados contables - Informe auditoria ESFAS </t>
  </si>
  <si>
    <t>04/01/2021
31/12/2021</t>
  </si>
  <si>
    <t>Elaborar boletines sobre los temas relevantes de la elaboración y seguimiento de los documentos CONPES</t>
  </si>
  <si>
    <t>Seguimiento a las acciones de los documentos CONPES a través de SisCONPES 2.0</t>
  </si>
  <si>
    <t>Estudios y/o investigaciones en aspectos de competencia del DNP / Caracterización de los ciudadanos y grupos de valor que demandan la oferta institucional del DNP.</t>
  </si>
  <si>
    <t>Estudios y/o investigaciones en aspectos de competencia del DNP /  Nivel de percepción y/o de satisfacción de los grupos de valor que demandan la oferta institucional del DNP</t>
  </si>
  <si>
    <t>Desarrollo segunda fase del prototipo de traductor de lenguaje claro</t>
  </si>
  <si>
    <t>Adecuación de la planta fisica del edificio FONADE del DNP</t>
  </si>
  <si>
    <t>Cálculo del Índice de Desempeño Fiscal</t>
  </si>
  <si>
    <t>Programa de reconocimiento por valores</t>
  </si>
  <si>
    <t>Subdirección de Gestión y Desarrollo del Talento Humano</t>
  </si>
  <si>
    <t>Se actualizan algunas fechas de inicio de los productos relacionados, con base en la actualización del PA 2021</t>
  </si>
  <si>
    <t>Versión 2</t>
  </si>
  <si>
    <t>Inclusión del Sistema de Gestión del Conocimiento y la Innovación al SIG</t>
  </si>
  <si>
    <t>Rediseño Página Web</t>
  </si>
  <si>
    <t>Seguimiento a los recursos del SGR en el marco de las  visitas de verificación de avances y resultados</t>
  </si>
  <si>
    <t>Para el componente de :
- Gestión de Riesgos de Corrupción: el producto 5046 se traslada al componente de Mecanismos para la Transparencia y Acceso a la Información.
- Rendición de cuentas se elimina el producto 4847
- Mecanismos para mejorar la atención al ciudadano se elimina el producto 4712
- Mecanismos para la Transparencia y Acceso a la Información se elimina el producto 4615, 4649, 4650, 4651, 4712, 4739, 4844, 5085, 4911, 4996, y se reemplaza el producto 4924 por el 5118, así mismo, se incluye el producto 5120.</t>
  </si>
  <si>
    <t>Dirección de Vigilancia de las Regalias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</si>
</sst>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3" formatCode="_-* #,##0.00_-;\-* #,##0.00_-;_-* &quot;-&quot;??_-;_-@_-"/>
  </numFmts>
  <fonts count="4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0"/>
      <color theme="0"/>
      <name val="Calibri Light"/>
      <family val="2"/>
      <scheme val="major"/>
    </font>
    <font>
      <b/>
      <sz val="12"/>
      <color theme="1"/>
      <name val="Calibri Light"/>
      <family val="2"/>
      <scheme val="major"/>
    </font>
    <font>
      <b/>
      <sz val="11"/>
      <color theme="0"/>
      <name val="Calibri Light"/>
      <family val="2"/>
      <scheme val="major"/>
    </font>
    <font>
      <sz val="12"/>
      <name val="Calibri"/>
      <family val="2"/>
      <scheme val="minor"/>
    </font>
    <font>
      <sz val="9"/>
      <color theme="1"/>
      <name val="Calibri Light"/>
      <family val="2"/>
      <scheme val="major"/>
    </font>
    <font>
      <sz val="10"/>
      <name val="Arial"/>
      <family val="2"/>
    </font>
    <font>
      <b/>
      <sz val="12"/>
      <color indexed="59"/>
      <name val="SansSerif"/>
    </font>
    <font>
      <sz val="10"/>
      <color indexed="8"/>
      <name val="SansSerif"/>
    </font>
    <font>
      <b/>
      <sz val="12"/>
      <color indexed="8"/>
      <name val="SansSerif"/>
    </font>
    <font>
      <sz val="10"/>
      <color theme="0"/>
      <name val="Arial"/>
      <family val="2"/>
    </font>
    <font>
      <sz val="11"/>
      <color theme="1"/>
      <name val="Calibri"/>
      <family val="2"/>
      <scheme val="minor"/>
    </font>
    <font>
      <b/>
      <sz val="10"/>
      <color theme="0"/>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b/>
      <sz val="11"/>
      <color theme="0"/>
      <name val="Calibri "/>
    </font>
    <font>
      <b/>
      <sz val="11"/>
      <color theme="1"/>
      <name val="Calibri "/>
    </font>
    <font>
      <sz val="11"/>
      <color indexed="8"/>
      <name val="Calibri"/>
      <family val="2"/>
      <scheme val="minor"/>
    </font>
    <font>
      <sz val="10"/>
      <color rgb="FFFF0000"/>
      <name val="Calibri Light"/>
      <family val="2"/>
      <scheme val="major"/>
    </font>
    <font>
      <sz val="11"/>
      <color rgb="FFFF0000"/>
      <name val="Calibri "/>
    </font>
    <font>
      <sz val="10"/>
      <name val="Calibri Light"/>
      <family val="2"/>
      <scheme val="major"/>
    </font>
    <font>
      <b/>
      <sz val="20"/>
      <color theme="0"/>
      <name val="Calibri"/>
      <family val="2"/>
      <scheme val="minor"/>
    </font>
    <font>
      <sz val="8"/>
      <color theme="1"/>
      <name val="Calibri"/>
      <family val="2"/>
      <scheme val="minor"/>
    </font>
    <font>
      <sz val="11"/>
      <name val="Calibri "/>
    </font>
    <font>
      <i/>
      <sz val="11"/>
      <color theme="1"/>
      <name val="Calibri"/>
      <family val="2"/>
      <scheme val="minor"/>
    </font>
    <font>
      <b/>
      <sz val="11"/>
      <color rgb="FF069169"/>
      <name val="Calibri"/>
      <family val="2"/>
      <scheme val="minor"/>
    </font>
    <font>
      <sz val="9"/>
      <color theme="1"/>
      <name val="Calibri"/>
      <family val="2"/>
      <scheme val="minor"/>
    </font>
    <font>
      <b/>
      <sz val="10"/>
      <name val="Calibri Light"/>
      <family val="2"/>
      <scheme val="major"/>
    </font>
    <font>
      <b/>
      <sz val="10"/>
      <name val="Arial"/>
      <family val="2"/>
    </font>
    <font>
      <sz val="11"/>
      <color rgb="FFFF0000"/>
      <name val="Calibri"/>
      <family val="2"/>
      <scheme val="minor"/>
    </font>
    <font>
      <sz val="12"/>
      <color rgb="FFFF0000"/>
      <name val="Calibri"/>
      <family val="2"/>
      <scheme val="minor"/>
    </font>
  </fonts>
  <fills count="8">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69169"/>
        <bgColor indexed="64"/>
      </patternFill>
    </fill>
  </fills>
  <borders count="70">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auto="1"/>
      </right>
      <top style="thin">
        <color indexed="64"/>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64"/>
      </left>
      <right/>
      <top/>
      <bottom style="thin">
        <color indexed="64"/>
      </bottom>
      <diagonal/>
    </border>
    <border>
      <left style="medium">
        <color indexed="64"/>
      </left>
      <right/>
      <top style="thin">
        <color indexed="64"/>
      </top>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auto="1"/>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s>
  <cellStyleXfs count="7">
    <xf numFmtId="0" fontId="0" fillId="0" borderId="0"/>
    <xf numFmtId="0" fontId="4" fillId="0" borderId="0"/>
    <xf numFmtId="0" fontId="20" fillId="0" borderId="0"/>
    <xf numFmtId="0" fontId="4" fillId="0" borderId="0"/>
    <xf numFmtId="43" fontId="18" fillId="0" borderId="0" applyFont="0" applyFill="0" applyBorder="0" applyAlignment="0" applyProtection="0"/>
    <xf numFmtId="9" fontId="18" fillId="0" borderId="0" applyFont="0" applyFill="0" applyBorder="0" applyAlignment="0" applyProtection="0"/>
    <xf numFmtId="42" fontId="18" fillId="0" borderId="0" applyFont="0" applyFill="0" applyBorder="0" applyAlignment="0" applyProtection="0"/>
  </cellStyleXfs>
  <cellXfs count="311">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9" fillId="4"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9" fillId="4" borderId="3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3" fillId="0" borderId="0" xfId="1" applyFont="1"/>
    <xf numFmtId="0" fontId="15" fillId="3" borderId="0" xfId="1" applyFont="1" applyFill="1" applyBorder="1" applyAlignment="1" applyProtection="1">
      <alignment horizontal="left" vertical="top" wrapText="1"/>
    </xf>
    <xf numFmtId="0" fontId="17" fillId="2" borderId="20" xfId="1" applyFont="1" applyFill="1" applyBorder="1" applyAlignment="1">
      <alignment horizontal="center" vertical="center" wrapText="1"/>
    </xf>
    <xf numFmtId="0" fontId="20" fillId="0" borderId="0" xfId="2"/>
    <xf numFmtId="0" fontId="15"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0" fontId="26" fillId="4" borderId="12" xfId="0" applyFont="1" applyFill="1" applyBorder="1" applyAlignment="1">
      <alignment horizontal="center" vertical="center" wrapText="1"/>
    </xf>
    <xf numFmtId="0" fontId="26" fillId="4" borderId="10" xfId="0" applyFont="1" applyFill="1" applyBorder="1" applyAlignment="1">
      <alignment horizontal="center" vertical="center" wrapText="1"/>
    </xf>
    <xf numFmtId="14" fontId="0" fillId="0" borderId="3" xfId="0" applyNumberFormat="1" applyFont="1" applyBorder="1" applyAlignment="1">
      <alignment horizontal="center" vertical="center" wrapText="1"/>
    </xf>
    <xf numFmtId="0" fontId="1" fillId="2" borderId="30" xfId="2" applyFont="1" applyFill="1" applyBorder="1" applyAlignment="1" applyProtection="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0" fillId="0" borderId="3" xfId="0" applyFont="1" applyBorder="1" applyAlignment="1">
      <alignment horizontal="center" vertical="center"/>
    </xf>
    <xf numFmtId="0" fontId="27" fillId="6" borderId="30" xfId="2" applyFont="1" applyFill="1" applyBorder="1" applyAlignment="1" applyProtection="1">
      <alignment horizontal="left" vertical="center" wrapText="1"/>
    </xf>
    <xf numFmtId="14" fontId="27" fillId="6" borderId="30" xfId="2" applyNumberFormat="1" applyFont="1" applyFill="1" applyBorder="1" applyAlignment="1" applyProtection="1">
      <alignment horizontal="center" vertical="center" wrapText="1"/>
    </xf>
    <xf numFmtId="0" fontId="15" fillId="3" borderId="30" xfId="2" applyFont="1" applyFill="1" applyBorder="1" applyAlignment="1" applyProtection="1">
      <alignment horizontal="left" vertical="center" wrapText="1"/>
    </xf>
    <xf numFmtId="0" fontId="15" fillId="3" borderId="30" xfId="2" applyFont="1" applyFill="1" applyBorder="1" applyAlignment="1" applyProtection="1">
      <alignment horizontal="center" vertical="center" wrapText="1"/>
    </xf>
    <xf numFmtId="0" fontId="20" fillId="0" borderId="30" xfId="2" applyBorder="1"/>
    <xf numFmtId="0" fontId="27" fillId="3" borderId="30" xfId="2" applyFont="1" applyFill="1" applyBorder="1" applyAlignment="1" applyProtection="1">
      <alignment horizontal="left" vertical="center" wrapText="1"/>
    </xf>
    <xf numFmtId="14" fontId="20" fillId="0" borderId="30" xfId="2" applyNumberFormat="1" applyBorder="1" applyAlignment="1">
      <alignment horizontal="center" vertical="center"/>
    </xf>
    <xf numFmtId="0" fontId="4" fillId="0" borderId="30" xfId="2" applyFont="1" applyBorder="1" applyAlignment="1">
      <alignment horizontal="center" vertical="center" wrapText="1"/>
    </xf>
    <xf numFmtId="0" fontId="4" fillId="0" borderId="30" xfId="2" applyFont="1" applyBorder="1" applyAlignment="1">
      <alignment horizontal="center" vertical="center"/>
    </xf>
    <xf numFmtId="0" fontId="8" fillId="2" borderId="26" xfId="0" applyFont="1" applyFill="1" applyBorder="1" applyAlignment="1">
      <alignment horizontal="center" vertical="center" wrapText="1"/>
    </xf>
    <xf numFmtId="0" fontId="4" fillId="0" borderId="0" xfId="1" applyFont="1"/>
    <xf numFmtId="0" fontId="2" fillId="2" borderId="6" xfId="0" applyFont="1" applyFill="1" applyBorder="1" applyAlignment="1">
      <alignment horizontal="center" vertical="center" wrapText="1"/>
    </xf>
    <xf numFmtId="2" fontId="0" fillId="0" borderId="0" xfId="0" applyNumberFormat="1" applyFont="1" applyBorder="1"/>
    <xf numFmtId="2" fontId="0" fillId="2" borderId="0" xfId="0" applyNumberFormat="1" applyFont="1" applyFill="1" applyBorder="1"/>
    <xf numFmtId="0" fontId="0" fillId="2" borderId="0" xfId="0" applyFill="1" applyBorder="1" applyAlignment="1">
      <alignment horizontal="center" vertical="center" wrapText="1"/>
    </xf>
    <xf numFmtId="0" fontId="0" fillId="2" borderId="0" xfId="0" applyFill="1"/>
    <xf numFmtId="4" fontId="0" fillId="0" borderId="0" xfId="0" applyNumberFormat="1"/>
    <xf numFmtId="3" fontId="0" fillId="0" borderId="0" xfId="0" applyNumberFormat="1"/>
    <xf numFmtId="4" fontId="5" fillId="0" borderId="0" xfId="0" applyNumberFormat="1" applyFont="1"/>
    <xf numFmtId="0" fontId="8" fillId="7" borderId="27" xfId="0" applyFont="1" applyFill="1" applyBorder="1" applyAlignment="1">
      <alignment horizontal="center" vertical="center" wrapText="1"/>
    </xf>
    <xf numFmtId="0" fontId="13" fillId="7" borderId="0" xfId="1" applyFont="1" applyFill="1"/>
    <xf numFmtId="0" fontId="17" fillId="7" borderId="18" xfId="1" applyFont="1" applyFill="1" applyBorder="1" applyAlignment="1">
      <alignment horizontal="center" vertical="center" wrapText="1"/>
    </xf>
    <xf numFmtId="0" fontId="17" fillId="7" borderId="29" xfId="1" applyFont="1" applyFill="1" applyBorder="1" applyAlignment="1">
      <alignment horizontal="center" vertical="center" wrapText="1"/>
    </xf>
    <xf numFmtId="0" fontId="17" fillId="7" borderId="22" xfId="1"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5" fillId="0" borderId="56" xfId="0" applyFont="1" applyFill="1" applyBorder="1" applyAlignment="1">
      <alignment horizontal="center" vertical="center"/>
    </xf>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0" fontId="0" fillId="7" borderId="57" xfId="0" applyFont="1" applyFill="1" applyBorder="1"/>
    <xf numFmtId="14" fontId="0"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0" fontId="1" fillId="7" borderId="20" xfId="0" applyFont="1" applyFill="1" applyBorder="1" applyAlignment="1">
      <alignment horizontal="center" vertical="center"/>
    </xf>
    <xf numFmtId="0" fontId="5" fillId="0" borderId="52" xfId="0" applyFont="1" applyBorder="1" applyAlignment="1">
      <alignment horizontal="center" vertical="center"/>
    </xf>
    <xf numFmtId="0" fontId="5" fillId="0" borderId="52" xfId="0" applyFont="1" applyBorder="1" applyAlignment="1">
      <alignment horizontal="center" vertical="center" wrapText="1"/>
    </xf>
    <xf numFmtId="0" fontId="5" fillId="0" borderId="53" xfId="0" applyFont="1" applyBorder="1" applyAlignment="1">
      <alignment horizontal="center" vertical="center"/>
    </xf>
    <xf numFmtId="0" fontId="8" fillId="7" borderId="2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8" fillId="0" borderId="11" xfId="0" applyFont="1" applyFill="1" applyBorder="1" applyAlignment="1">
      <alignment horizontal="center" vertical="center" wrapText="1"/>
    </xf>
    <xf numFmtId="14" fontId="28" fillId="0" borderId="11" xfId="0" applyNumberFormat="1" applyFont="1" applyFill="1" applyBorder="1" applyAlignment="1">
      <alignment horizontal="center" vertical="center" wrapText="1"/>
    </xf>
    <xf numFmtId="14" fontId="28" fillId="0" borderId="10"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15" fontId="29" fillId="0" borderId="28"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52" xfId="0" applyFont="1" applyFill="1" applyBorder="1" applyAlignment="1">
      <alignment horizontal="center" vertical="center" wrapText="1"/>
    </xf>
    <xf numFmtId="14" fontId="30" fillId="0" borderId="52" xfId="0" applyNumberFormat="1" applyFont="1" applyFill="1" applyBorder="1" applyAlignment="1">
      <alignment horizontal="center" vertical="center" wrapText="1"/>
    </xf>
    <xf numFmtId="14" fontId="30" fillId="0" borderId="53"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Fill="1" applyBorder="1" applyAlignment="1">
      <alignment horizontal="center" vertical="center" wrapText="1"/>
    </xf>
    <xf numFmtId="14" fontId="30" fillId="0" borderId="3"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wrapText="1"/>
    </xf>
    <xf numFmtId="14" fontId="3" fillId="0" borderId="13" xfId="0" applyNumberFormat="1" applyFont="1" applyBorder="1" applyAlignment="1">
      <alignment horizontal="center" vertical="center" wrapText="1"/>
    </xf>
    <xf numFmtId="0" fontId="4" fillId="0" borderId="0" xfId="1"/>
    <xf numFmtId="0" fontId="32" fillId="0" borderId="0" xfId="0" applyFont="1" applyAlignment="1">
      <alignment horizontal="right"/>
    </xf>
    <xf numFmtId="0" fontId="33" fillId="0" borderId="3" xfId="0" applyFont="1" applyFill="1" applyBorder="1" applyAlignment="1">
      <alignment horizontal="center" vertical="center" wrapText="1"/>
    </xf>
    <xf numFmtId="15" fontId="33" fillId="4" borderId="3" xfId="0" applyNumberFormat="1" applyFont="1" applyFill="1" applyBorder="1" applyAlignment="1">
      <alignment horizontal="center" vertical="center" wrapText="1"/>
    </xf>
    <xf numFmtId="14" fontId="30" fillId="0" borderId="13" xfId="0" applyNumberFormat="1" applyFont="1" applyFill="1" applyBorder="1" applyAlignment="1">
      <alignment horizontal="center" vertical="center" wrapText="1"/>
    </xf>
    <xf numFmtId="0" fontId="30" fillId="0" borderId="12" xfId="0" applyFont="1" applyBorder="1" applyAlignment="1">
      <alignment horizontal="center" vertical="center" wrapText="1"/>
    </xf>
    <xf numFmtId="0" fontId="26" fillId="4" borderId="11" xfId="0" applyFont="1" applyFill="1" applyBorder="1" applyAlignment="1">
      <alignment horizontal="center" vertical="center" wrapText="1"/>
    </xf>
    <xf numFmtId="0" fontId="0" fillId="7" borderId="57" xfId="0" applyFont="1" applyFill="1" applyBorder="1" applyAlignment="1">
      <alignment vertical="center"/>
    </xf>
    <xf numFmtId="0" fontId="0" fillId="0" borderId="0" xfId="0" applyAlignment="1">
      <alignment vertical="center"/>
    </xf>
    <xf numFmtId="0" fontId="1" fillId="7" borderId="2" xfId="0" applyFont="1" applyFill="1" applyBorder="1" applyAlignment="1">
      <alignment horizontal="center" vertical="center" wrapText="1"/>
    </xf>
    <xf numFmtId="0" fontId="3" fillId="0" borderId="3" xfId="4" applyNumberFormat="1"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0" xfId="0" applyBorder="1" applyAlignment="1"/>
    <xf numFmtId="0" fontId="36" fillId="0" borderId="0" xfId="0" applyFont="1" applyBorder="1" applyAlignment="1">
      <alignment vertical="center" wrapText="1"/>
    </xf>
    <xf numFmtId="0" fontId="0" fillId="0" borderId="0" xfId="0" applyAlignment="1">
      <alignment vertical="center" wrapText="1"/>
    </xf>
    <xf numFmtId="14" fontId="0" fillId="0" borderId="0" xfId="0" applyNumberFormat="1" applyAlignment="1">
      <alignment vertical="center"/>
    </xf>
    <xf numFmtId="0" fontId="33"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33"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3" fillId="0" borderId="3" xfId="0" applyFont="1" applyFill="1" applyBorder="1" applyAlignment="1">
      <alignment horizontal="center" vertical="center"/>
    </xf>
    <xf numFmtId="9" fontId="33" fillId="4" borderId="3" xfId="0" applyNumberFormat="1" applyFont="1" applyFill="1" applyBorder="1" applyAlignment="1">
      <alignment horizontal="center" vertical="center" wrapText="1"/>
    </xf>
    <xf numFmtId="9" fontId="33" fillId="4" borderId="3" xfId="5" applyFont="1" applyFill="1" applyBorder="1" applyAlignment="1">
      <alignment horizontal="center" vertical="center" wrapText="1"/>
    </xf>
    <xf numFmtId="14" fontId="0" fillId="0" borderId="3" xfId="0" applyNumberFormat="1" applyBorder="1" applyAlignment="1">
      <alignment horizontal="center" vertical="center"/>
    </xf>
    <xf numFmtId="0" fontId="0" fillId="0" borderId="0" xfId="0" applyAlignment="1">
      <alignment horizontal="center" vertical="center"/>
    </xf>
    <xf numFmtId="9" fontId="3" fillId="0" borderId="3" xfId="5" applyFont="1" applyFill="1" applyBorder="1" applyAlignment="1">
      <alignment horizontal="center" vertical="center" wrapText="1"/>
    </xf>
    <xf numFmtId="9" fontId="3" fillId="0" borderId="3" xfId="0" applyNumberFormat="1" applyFont="1" applyFill="1" applyBorder="1" applyAlignment="1">
      <alignment horizontal="center" vertical="center"/>
    </xf>
    <xf numFmtId="1" fontId="33" fillId="4" borderId="3" xfId="0" applyNumberFormat="1" applyFont="1" applyFill="1" applyBorder="1" applyAlignment="1">
      <alignment horizontal="center" vertical="center" wrapText="1"/>
    </xf>
    <xf numFmtId="9" fontId="3" fillId="0" borderId="3" xfId="5" applyFont="1" applyFill="1" applyBorder="1" applyAlignment="1">
      <alignment horizontal="center" vertical="center"/>
    </xf>
    <xf numFmtId="0" fontId="39" fillId="0" borderId="3" xfId="0" applyFont="1" applyFill="1" applyBorder="1" applyAlignment="1">
      <alignment horizontal="center" vertical="center"/>
    </xf>
    <xf numFmtId="0" fontId="39" fillId="0" borderId="3" xfId="0" applyFont="1" applyFill="1" applyBorder="1" applyAlignment="1">
      <alignment horizontal="center" vertical="center" wrapText="1"/>
    </xf>
    <xf numFmtId="14" fontId="39" fillId="0" borderId="3" xfId="0" applyNumberFormat="1" applyFont="1" applyFill="1" applyBorder="1" applyAlignment="1">
      <alignment horizontal="center" vertical="center"/>
    </xf>
    <xf numFmtId="14" fontId="40" fillId="0" borderId="3" xfId="0" applyNumberFormat="1" applyFont="1" applyFill="1" applyBorder="1" applyAlignment="1">
      <alignment horizontal="center" vertical="center" wrapText="1"/>
    </xf>
    <xf numFmtId="42" fontId="0" fillId="0" borderId="0" xfId="6" applyFont="1" applyAlignment="1">
      <alignment horizontal="center" vertical="center"/>
    </xf>
    <xf numFmtId="0" fontId="0" fillId="0" borderId="3" xfId="0" applyBorder="1" applyAlignment="1">
      <alignment horizontal="center"/>
    </xf>
    <xf numFmtId="0" fontId="0" fillId="0" borderId="0" xfId="0" applyAlignment="1">
      <alignment horizontal="left" vertical="center" wrapText="1" indent="4"/>
    </xf>
    <xf numFmtId="0" fontId="35" fillId="0" borderId="6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6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67" xfId="0" applyFont="1" applyBorder="1" applyAlignment="1">
      <alignment horizontal="center" vertical="center" wrapText="1"/>
    </xf>
    <xf numFmtId="0" fontId="31" fillId="7" borderId="0" xfId="0" applyFont="1" applyFill="1" applyAlignment="1">
      <alignment horizontal="center" vertical="center" wrapText="1"/>
    </xf>
    <xf numFmtId="0" fontId="31" fillId="7" borderId="0" xfId="0" applyFont="1" applyFill="1" applyAlignment="1">
      <alignment horizontal="center" vertical="center"/>
    </xf>
    <xf numFmtId="0" fontId="34"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10" fillId="7" borderId="2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27" fillId="3" borderId="49" xfId="2" applyFont="1" applyFill="1" applyBorder="1" applyAlignment="1" applyProtection="1">
      <alignment horizontal="left" vertical="center" wrapText="1"/>
    </xf>
    <xf numFmtId="0" fontId="0" fillId="0" borderId="50" xfId="0" applyBorder="1" applyAlignment="1"/>
    <xf numFmtId="0" fontId="20" fillId="0" borderId="49" xfId="2" applyBorder="1" applyAlignment="1">
      <alignment horizontal="center" vertical="center"/>
    </xf>
    <xf numFmtId="0" fontId="0" fillId="0" borderId="50" xfId="0" applyBorder="1" applyAlignment="1">
      <alignment horizontal="center" vertical="center"/>
    </xf>
    <xf numFmtId="14" fontId="20" fillId="0" borderId="30" xfId="2" applyNumberFormat="1" applyBorder="1" applyAlignment="1">
      <alignment horizontal="center" vertical="center"/>
    </xf>
    <xf numFmtId="0" fontId="0" fillId="0" borderId="30" xfId="0" applyBorder="1" applyAlignment="1">
      <alignment horizontal="center" vertical="center"/>
    </xf>
    <xf numFmtId="0" fontId="4" fillId="0" borderId="49" xfId="2" applyFont="1" applyBorder="1" applyAlignment="1">
      <alignment horizontal="center" vertical="center" wrapText="1"/>
    </xf>
    <xf numFmtId="0" fontId="0" fillId="0" borderId="50" xfId="0" applyBorder="1" applyAlignment="1">
      <alignment horizontal="center" vertical="center" wrapText="1"/>
    </xf>
    <xf numFmtId="0" fontId="21" fillId="3" borderId="0" xfId="2" applyFont="1" applyFill="1" applyBorder="1" applyAlignment="1" applyProtection="1">
      <alignment horizontal="left" vertical="center" wrapText="1"/>
    </xf>
    <xf numFmtId="0" fontId="14" fillId="3" borderId="0" xfId="2" applyFont="1" applyFill="1" applyBorder="1" applyAlignment="1" applyProtection="1">
      <alignment horizontal="center" vertical="center" wrapText="1"/>
    </xf>
    <xf numFmtId="0" fontId="1" fillId="2" borderId="30" xfId="2" applyFont="1" applyFill="1" applyBorder="1" applyAlignment="1" applyProtection="1">
      <alignment horizontal="center" vertical="center" wrapText="1"/>
    </xf>
    <xf numFmtId="0" fontId="21" fillId="3" borderId="38" xfId="2" applyFont="1" applyFill="1" applyBorder="1" applyAlignment="1" applyProtection="1">
      <alignment horizontal="left" vertical="center" wrapText="1"/>
    </xf>
    <xf numFmtId="0" fontId="21" fillId="3" borderId="39" xfId="2" applyFont="1" applyFill="1" applyBorder="1" applyAlignment="1" applyProtection="1">
      <alignment horizontal="left" vertical="center" wrapText="1"/>
    </xf>
    <xf numFmtId="0" fontId="21" fillId="3" borderId="40" xfId="2" applyFont="1" applyFill="1" applyBorder="1" applyAlignment="1" applyProtection="1">
      <alignment horizontal="left" vertical="center" wrapText="1"/>
    </xf>
    <xf numFmtId="0" fontId="21" fillId="3" borderId="44" xfId="2" applyFont="1" applyFill="1" applyBorder="1" applyAlignment="1" applyProtection="1">
      <alignment horizontal="left" vertical="center" wrapText="1"/>
    </xf>
    <xf numFmtId="0" fontId="21" fillId="3" borderId="9" xfId="2" applyFont="1" applyFill="1" applyBorder="1" applyAlignment="1" applyProtection="1">
      <alignment horizontal="left" vertical="center" wrapText="1"/>
    </xf>
    <xf numFmtId="0" fontId="21" fillId="3" borderId="45"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42" xfId="2" applyFont="1" applyFill="1" applyBorder="1" applyAlignment="1" applyProtection="1">
      <alignment horizontal="left" vertical="center" wrapText="1"/>
    </xf>
    <xf numFmtId="0" fontId="21" fillId="3" borderId="43" xfId="2" applyFont="1" applyFill="1" applyBorder="1" applyAlignment="1" applyProtection="1">
      <alignment horizontal="left" vertical="center" wrapText="1"/>
    </xf>
    <xf numFmtId="0" fontId="22" fillId="3" borderId="0" xfId="2" applyFont="1" applyFill="1" applyBorder="1" applyAlignment="1" applyProtection="1">
      <alignment horizontal="center" vertical="center" wrapText="1"/>
    </xf>
    <xf numFmtId="0" fontId="21" fillId="3" borderId="35" xfId="2" applyFont="1" applyFill="1" applyBorder="1" applyAlignment="1" applyProtection="1">
      <alignment horizontal="left" vertical="center" wrapText="1"/>
    </xf>
    <xf numFmtId="0" fontId="21" fillId="3" borderId="36" xfId="2" applyFont="1" applyFill="1" applyBorder="1" applyAlignment="1" applyProtection="1">
      <alignment horizontal="left" vertical="center" wrapText="1"/>
    </xf>
    <xf numFmtId="0" fontId="21" fillId="3" borderId="37" xfId="2" applyFont="1" applyFill="1" applyBorder="1" applyAlignment="1" applyProtection="1">
      <alignment horizontal="left" vertical="center" wrapText="1"/>
    </xf>
    <xf numFmtId="0" fontId="27" fillId="6" borderId="30" xfId="2" applyFont="1" applyFill="1" applyBorder="1" applyAlignment="1" applyProtection="1">
      <alignment horizontal="left" vertical="center" wrapText="1"/>
    </xf>
    <xf numFmtId="14" fontId="27" fillId="6" borderId="30" xfId="2" applyNumberFormat="1" applyFont="1" applyFill="1" applyBorder="1" applyAlignment="1" applyProtection="1">
      <alignment horizontal="center" vertical="center" wrapText="1"/>
    </xf>
    <xf numFmtId="0" fontId="27" fillId="6" borderId="30" xfId="2" applyFont="1" applyFill="1" applyBorder="1" applyAlignment="1" applyProtection="1">
      <alignment horizontal="center" vertical="center" wrapText="1"/>
    </xf>
    <xf numFmtId="0" fontId="15" fillId="3" borderId="30" xfId="2" applyFont="1" applyFill="1" applyBorder="1" applyAlignment="1" applyProtection="1">
      <alignment horizontal="left" vertical="center" wrapText="1"/>
    </xf>
    <xf numFmtId="0" fontId="15" fillId="3" borderId="30" xfId="2" applyFont="1" applyFill="1" applyBorder="1" applyAlignment="1" applyProtection="1">
      <alignment horizontal="center" vertical="center" wrapText="1"/>
    </xf>
    <xf numFmtId="0" fontId="14" fillId="3" borderId="0" xfId="1" applyFont="1" applyFill="1" applyBorder="1" applyAlignment="1" applyProtection="1">
      <alignment horizontal="center" vertical="center" wrapText="1"/>
    </xf>
    <xf numFmtId="0" fontId="16" fillId="3" borderId="0" xfId="1" applyFont="1" applyFill="1" applyBorder="1" applyAlignment="1" applyProtection="1">
      <alignment horizontal="left" vertical="center" wrapText="1"/>
    </xf>
    <xf numFmtId="0" fontId="16" fillId="3" borderId="9" xfId="1" applyFont="1" applyFill="1" applyBorder="1" applyAlignment="1" applyProtection="1">
      <alignment horizontal="left" vertical="center" wrapText="1"/>
    </xf>
    <xf numFmtId="0" fontId="19" fillId="7" borderId="31" xfId="1" applyFont="1" applyFill="1" applyBorder="1" applyAlignment="1" applyProtection="1">
      <alignment horizontal="center" vertical="center" wrapText="1"/>
    </xf>
    <xf numFmtId="0" fontId="19" fillId="7" borderId="32" xfId="1" applyFont="1" applyFill="1" applyBorder="1" applyAlignment="1" applyProtection="1">
      <alignment horizontal="center" vertical="center" wrapText="1"/>
    </xf>
    <xf numFmtId="0" fontId="19" fillId="7" borderId="30" xfId="1" applyFont="1" applyFill="1" applyBorder="1" applyAlignment="1" applyProtection="1">
      <alignment horizontal="center" vertical="center" wrapText="1"/>
    </xf>
    <xf numFmtId="0" fontId="17" fillId="7" borderId="0" xfId="1" applyFont="1" applyFill="1" applyAlignment="1">
      <alignment horizontal="center"/>
    </xf>
    <xf numFmtId="0" fontId="18" fillId="7" borderId="0" xfId="0" applyFont="1" applyFill="1" applyAlignment="1">
      <alignment horizontal="center"/>
    </xf>
    <xf numFmtId="0" fontId="6" fillId="0" borderId="22" xfId="0" applyFont="1" applyBorder="1" applyAlignment="1">
      <alignment horizontal="right" wrapText="1"/>
    </xf>
    <xf numFmtId="0" fontId="0" fillId="0" borderId="22" xfId="0" applyBorder="1" applyAlignment="1">
      <alignment horizontal="right" wrapText="1"/>
    </xf>
    <xf numFmtId="0" fontId="25" fillId="7" borderId="20"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5" fillId="7" borderId="51" xfId="0" applyFont="1" applyFill="1" applyBorder="1" applyAlignment="1">
      <alignment horizontal="center" vertical="center" wrapText="1"/>
    </xf>
    <xf numFmtId="0" fontId="0" fillId="0" borderId="48" xfId="0" applyBorder="1" applyAlignment="1">
      <alignment horizontal="center" vertical="center" wrapText="1"/>
    </xf>
    <xf numFmtId="0" fontId="25" fillId="7"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xf>
    <xf numFmtId="0" fontId="1" fillId="7" borderId="1" xfId="0" applyFont="1" applyFill="1" applyBorder="1" applyAlignment="1">
      <alignment horizontal="center"/>
    </xf>
    <xf numFmtId="0" fontId="1" fillId="7" borderId="0" xfId="0" applyFont="1" applyFill="1" applyBorder="1" applyAlignment="1">
      <alignment horizontal="center"/>
    </xf>
    <xf numFmtId="0" fontId="0" fillId="0" borderId="3" xfId="0" applyBorder="1" applyAlignment="1">
      <alignment horizontal="center" vertical="center" wrapText="1"/>
    </xf>
    <xf numFmtId="0" fontId="26" fillId="4" borderId="11" xfId="0" applyFont="1" applyFill="1" applyBorder="1" applyAlignment="1">
      <alignment horizontal="center"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1" fillId="7" borderId="23"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0" xfId="0" applyFont="1" applyFill="1" applyBorder="1" applyAlignment="1">
      <alignment horizontal="center" vertical="center"/>
    </xf>
    <xf numFmtId="0" fontId="1" fillId="7" borderId="58" xfId="0" applyFont="1" applyFill="1" applyBorder="1" applyAlignment="1">
      <alignment horizontal="center" vertical="center"/>
    </xf>
    <xf numFmtId="0" fontId="1" fillId="7" borderId="15"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23" xfId="0" applyFont="1" applyFill="1" applyBorder="1" applyAlignment="1">
      <alignment horizontal="center"/>
    </xf>
    <xf numFmtId="0" fontId="1" fillId="7" borderId="22" xfId="0" applyFont="1" applyFill="1" applyBorder="1" applyAlignment="1">
      <alignment horizontal="center"/>
    </xf>
    <xf numFmtId="0" fontId="1" fillId="7" borderId="58" xfId="0" applyFont="1" applyFill="1" applyBorder="1" applyAlignment="1">
      <alignment horizontal="center"/>
    </xf>
    <xf numFmtId="0" fontId="0" fillId="0" borderId="59" xfId="0" applyBorder="1" applyAlignment="1">
      <alignment horizontal="center" vertical="center" wrapText="1"/>
    </xf>
    <xf numFmtId="0" fontId="0" fillId="0" borderId="0" xfId="0" applyBorder="1" applyAlignment="1">
      <alignment horizontal="right"/>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1" fillId="2" borderId="23" xfId="0" applyFont="1" applyFill="1" applyBorder="1" applyAlignment="1">
      <alignment horizontal="center"/>
    </xf>
    <xf numFmtId="0" fontId="1" fillId="2" borderId="22" xfId="0" applyFont="1" applyFill="1" applyBorder="1" applyAlignment="1">
      <alignment horizontal="center"/>
    </xf>
    <xf numFmtId="0" fontId="0" fillId="0" borderId="21" xfId="0" applyBorder="1" applyAlignment="1">
      <alignment horizontal="right"/>
    </xf>
    <xf numFmtId="0" fontId="13" fillId="2" borderId="15" xfId="1" applyFont="1" applyFill="1" applyBorder="1"/>
    <xf numFmtId="0" fontId="13" fillId="7" borderId="4" xfId="1" applyFont="1" applyFill="1" applyBorder="1"/>
    <xf numFmtId="0" fontId="19" fillId="7" borderId="0" xfId="1" applyFont="1" applyFill="1" applyBorder="1" applyAlignment="1" applyProtection="1">
      <alignment horizontal="center" vertical="center" wrapText="1"/>
    </xf>
    <xf numFmtId="0" fontId="19" fillId="7" borderId="68" xfId="1" applyFont="1" applyFill="1" applyBorder="1" applyAlignment="1" applyProtection="1">
      <alignment horizontal="center" vertical="center" wrapText="1"/>
    </xf>
    <xf numFmtId="0" fontId="19" fillId="7" borderId="68" xfId="1" applyFont="1" applyFill="1" applyBorder="1" applyAlignment="1" applyProtection="1">
      <alignment horizontal="center" vertical="center" wrapText="1"/>
    </xf>
    <xf numFmtId="0" fontId="19" fillId="7" borderId="69" xfId="1" applyFont="1" applyFill="1" applyBorder="1" applyAlignment="1" applyProtection="1">
      <alignment horizontal="center" vertical="center" wrapText="1"/>
    </xf>
    <xf numFmtId="0" fontId="4" fillId="0" borderId="0" xfId="1" applyFont="1" applyBorder="1" applyAlignment="1">
      <alignment horizontal="right"/>
    </xf>
    <xf numFmtId="0" fontId="18" fillId="0" borderId="0" xfId="0" applyFont="1" applyBorder="1" applyAlignment="1">
      <alignment horizontal="right"/>
    </xf>
    <xf numFmtId="0" fontId="38" fillId="0" borderId="3" xfId="1" applyFont="1" applyBorder="1" applyAlignment="1">
      <alignment horizontal="center" vertical="center"/>
    </xf>
    <xf numFmtId="0" fontId="17" fillId="7" borderId="3" xfId="1" applyFont="1" applyFill="1" applyBorder="1" applyAlignment="1">
      <alignment horizontal="center" vertical="center" wrapText="1"/>
    </xf>
    <xf numFmtId="9" fontId="17" fillId="7" borderId="3" xfId="5" applyFont="1" applyFill="1" applyBorder="1" applyAlignment="1">
      <alignment horizontal="center" vertical="center" wrapText="1"/>
    </xf>
    <xf numFmtId="14" fontId="17" fillId="7" borderId="3" xfId="1" applyNumberFormat="1" applyFont="1" applyFill="1" applyBorder="1" applyAlignment="1">
      <alignment horizontal="center" vertical="center" wrapText="1"/>
    </xf>
    <xf numFmtId="0" fontId="4" fillId="0" borderId="3" xfId="1" applyBorder="1"/>
    <xf numFmtId="0" fontId="15" fillId="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14" fontId="15" fillId="3" borderId="3" xfId="1" applyNumberFormat="1" applyFont="1" applyFill="1" applyBorder="1" applyAlignment="1">
      <alignment horizontal="center" vertical="center" wrapText="1"/>
    </xf>
    <xf numFmtId="14" fontId="15" fillId="3" borderId="3" xfId="1" applyNumberFormat="1" applyFont="1" applyFill="1" applyBorder="1" applyAlignment="1">
      <alignment horizontal="center" vertical="center" wrapText="1"/>
    </xf>
  </cellXfs>
  <cellStyles count="7">
    <cellStyle name="Millares" xfId="4" builtinId="3"/>
    <cellStyle name="Moneda [0]" xfId="6" builtinId="7"/>
    <cellStyle name="Normal" xfId="0" builtinId="0"/>
    <cellStyle name="Normal 2" xfId="1" xr:uid="{00000000-0005-0000-0000-000001000000}"/>
    <cellStyle name="Normal 3" xfId="2" xr:uid="{00000000-0005-0000-0000-000002000000}"/>
    <cellStyle name="Normal 3 2" xfId="3" xr:uid="{6A7B603A-39AF-49E1-88A4-1C2BC5D6A91B}"/>
    <cellStyle name="Porcentaje" xfId="5" builtinId="5"/>
  </cellStyles>
  <dxfs count="5">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s>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Trans y Acceso Inf - Eli '!A1"/><Relationship Id="rId18" Type="http://schemas.openxmlformats.org/officeDocument/2006/relationships/image" Target="../media/image12.svg"/><Relationship Id="rId3" Type="http://schemas.openxmlformats.org/officeDocument/2006/relationships/image" Target="../media/image2.svg"/><Relationship Id="rId21" Type="http://schemas.openxmlformats.org/officeDocument/2006/relationships/image" Target="../media/image14.svg"/><Relationship Id="rId7" Type="http://schemas.openxmlformats.org/officeDocument/2006/relationships/hyperlink" Target="#'3. Rendicion de cuentas '!A1"/><Relationship Id="rId12" Type="http://schemas.openxmlformats.org/officeDocument/2006/relationships/image" Target="../media/image8.svg"/><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6. Iniciativas Adicionales'!A1"/><Relationship Id="rId20" Type="http://schemas.openxmlformats.org/officeDocument/2006/relationships/image" Target="../media/image13.png"/><Relationship Id="rId1" Type="http://schemas.openxmlformats.org/officeDocument/2006/relationships/hyperlink" Target="#'1. Gesti&#243;n de Riesgos Corrup '!A1"/><Relationship Id="rId6" Type="http://schemas.openxmlformats.org/officeDocument/2006/relationships/image" Target="../media/image4.svg"/><Relationship Id="rId11" Type="http://schemas.openxmlformats.org/officeDocument/2006/relationships/image" Target="../media/image7.png"/><Relationship Id="rId5" Type="http://schemas.openxmlformats.org/officeDocument/2006/relationships/image" Target="../media/image3.png"/><Relationship Id="rId15" Type="http://schemas.openxmlformats.org/officeDocument/2006/relationships/image" Target="../media/image10.svg"/><Relationship Id="rId10" Type="http://schemas.openxmlformats.org/officeDocument/2006/relationships/hyperlink" Target="#'4. Atencion al ciudadano'!A1"/><Relationship Id="rId19" Type="http://schemas.openxmlformats.org/officeDocument/2006/relationships/hyperlink" Target="https://colaboracion.dnp.gov.co/CDT/DNP/Matriz%20de%20Riesgos%20de%20CORRUPCION.xlsx" TargetMode="External"/><Relationship Id="rId4" Type="http://schemas.openxmlformats.org/officeDocument/2006/relationships/hyperlink" Target="#'2. Racionalizaci&#243;n Tr&#225;mites '!A1"/><Relationship Id="rId9" Type="http://schemas.openxmlformats.org/officeDocument/2006/relationships/image" Target="../media/image6.svg"/><Relationship Id="rId1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_rels/drawing5.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5.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13</xdr:col>
      <xdr:colOff>152400</xdr:colOff>
      <xdr:row>5</xdr:row>
      <xdr:rowOff>60960</xdr:rowOff>
    </xdr:from>
    <xdr:to>
      <xdr:col>13</xdr:col>
      <xdr:colOff>647700</xdr:colOff>
      <xdr:row>8</xdr:row>
      <xdr:rowOff>7620</xdr:rowOff>
    </xdr:to>
    <xdr:pic>
      <xdr:nvPicPr>
        <xdr:cNvPr id="3" name="Gráfico 2" descr="Advertencia">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10454640" y="975360"/>
          <a:ext cx="495300" cy="495300"/>
        </a:xfrm>
        <a:prstGeom prst="rect">
          <a:avLst/>
        </a:prstGeom>
      </xdr:spPr>
    </xdr:pic>
    <xdr:clientData/>
  </xdr:twoCellAnchor>
  <xdr:twoCellAnchor editAs="oneCell">
    <xdr:from>
      <xdr:col>13</xdr:col>
      <xdr:colOff>152400</xdr:colOff>
      <xdr:row>8</xdr:row>
      <xdr:rowOff>60960</xdr:rowOff>
    </xdr:from>
    <xdr:to>
      <xdr:col>13</xdr:col>
      <xdr:colOff>647700</xdr:colOff>
      <xdr:row>11</xdr:row>
      <xdr:rowOff>7620</xdr:rowOff>
    </xdr:to>
    <xdr:pic>
      <xdr:nvPicPr>
        <xdr:cNvPr id="4" name="Gráfico 3" descr="Periódico">
          <a:hlinkClick xmlns:r="http://schemas.openxmlformats.org/officeDocument/2006/relationships" r:id="rId4"/>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xdr:blipFill>
      <xdr:spPr>
        <a:xfrm>
          <a:off x="10454640" y="1524000"/>
          <a:ext cx="495300" cy="495300"/>
        </a:xfrm>
        <a:prstGeom prst="rect">
          <a:avLst/>
        </a:prstGeom>
      </xdr:spPr>
    </xdr:pic>
    <xdr:clientData/>
  </xdr:twoCellAnchor>
  <xdr:twoCellAnchor editAs="oneCell">
    <xdr:from>
      <xdr:col>13</xdr:col>
      <xdr:colOff>152400</xdr:colOff>
      <xdr:row>11</xdr:row>
      <xdr:rowOff>60960</xdr:rowOff>
    </xdr:from>
    <xdr:to>
      <xdr:col>13</xdr:col>
      <xdr:colOff>647700</xdr:colOff>
      <xdr:row>14</xdr:row>
      <xdr:rowOff>7620</xdr:rowOff>
    </xdr:to>
    <xdr:pic>
      <xdr:nvPicPr>
        <xdr:cNvPr id="5" name="Gráfico 4" descr="Presentación con gráfico circular">
          <a:hlinkClick xmlns:r="http://schemas.openxmlformats.org/officeDocument/2006/relationships" r:id="rId7"/>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rcRect/>
        <a:stretch/>
      </xdr:blipFill>
      <xdr:spPr>
        <a:xfrm>
          <a:off x="10454640" y="2072640"/>
          <a:ext cx="495300" cy="495300"/>
        </a:xfrm>
        <a:prstGeom prst="rect">
          <a:avLst/>
        </a:prstGeom>
      </xdr:spPr>
    </xdr:pic>
    <xdr:clientData/>
  </xdr:twoCellAnchor>
  <xdr:twoCellAnchor editAs="oneCell">
    <xdr:from>
      <xdr:col>13</xdr:col>
      <xdr:colOff>152400</xdr:colOff>
      <xdr:row>14</xdr:row>
      <xdr:rowOff>60960</xdr:rowOff>
    </xdr:from>
    <xdr:to>
      <xdr:col>13</xdr:col>
      <xdr:colOff>647700</xdr:colOff>
      <xdr:row>17</xdr:row>
      <xdr:rowOff>7620</xdr:rowOff>
    </xdr:to>
    <xdr:pic>
      <xdr:nvPicPr>
        <xdr:cNvPr id="6" name="Gráfico 5" descr="Apretón de manos">
          <a:hlinkClick xmlns:r="http://schemas.openxmlformats.org/officeDocument/2006/relationships" r:id="rId10"/>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a:xfrm>
          <a:off x="10454640" y="2621280"/>
          <a:ext cx="495300" cy="495300"/>
        </a:xfrm>
        <a:prstGeom prst="rect">
          <a:avLst/>
        </a:prstGeom>
      </xdr:spPr>
    </xdr:pic>
    <xdr:clientData/>
  </xdr:twoCellAnchor>
  <xdr:twoCellAnchor editAs="oneCell">
    <xdr:from>
      <xdr:col>13</xdr:col>
      <xdr:colOff>152400</xdr:colOff>
      <xdr:row>17</xdr:row>
      <xdr:rowOff>83820</xdr:rowOff>
    </xdr:from>
    <xdr:to>
      <xdr:col>13</xdr:col>
      <xdr:colOff>647700</xdr:colOff>
      <xdr:row>20</xdr:row>
      <xdr:rowOff>30480</xdr:rowOff>
    </xdr:to>
    <xdr:pic>
      <xdr:nvPicPr>
        <xdr:cNvPr id="7" name="Gráfico 6" descr="Internet">
          <a:hlinkClick xmlns:r="http://schemas.openxmlformats.org/officeDocument/2006/relationships" r:id="rId13"/>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rcRect/>
        <a:stretch/>
      </xdr:blipFill>
      <xdr:spPr>
        <a:xfrm>
          <a:off x="10454640" y="3192780"/>
          <a:ext cx="495300" cy="495300"/>
        </a:xfrm>
        <a:prstGeom prst="rect">
          <a:avLst/>
        </a:prstGeom>
      </xdr:spPr>
    </xdr:pic>
    <xdr:clientData/>
  </xdr:twoCellAnchor>
  <xdr:twoCellAnchor editAs="oneCell">
    <xdr:from>
      <xdr:col>13</xdr:col>
      <xdr:colOff>152400</xdr:colOff>
      <xdr:row>20</xdr:row>
      <xdr:rowOff>60960</xdr:rowOff>
    </xdr:from>
    <xdr:to>
      <xdr:col>13</xdr:col>
      <xdr:colOff>647700</xdr:colOff>
      <xdr:row>23</xdr:row>
      <xdr:rowOff>7620</xdr:rowOff>
    </xdr:to>
    <xdr:pic>
      <xdr:nvPicPr>
        <xdr:cNvPr id="8" name="Gráfico 7" descr="Usuarios">
          <a:hlinkClick xmlns:r="http://schemas.openxmlformats.org/officeDocument/2006/relationships" r:id="rId16"/>
          <a:extLst>
            <a:ext uri="{FF2B5EF4-FFF2-40B4-BE49-F238E27FC236}">
              <a16:creationId xmlns:a16="http://schemas.microsoft.com/office/drawing/2014/main" id="{D55848C0-BE12-4AEF-A5A9-695FDB0CC173}"/>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xdr:blipFill>
      <xdr:spPr>
        <a:xfrm>
          <a:off x="10454640" y="3718560"/>
          <a:ext cx="495300" cy="495300"/>
        </a:xfrm>
        <a:prstGeom prst="rect">
          <a:avLst/>
        </a:prstGeom>
      </xdr:spPr>
    </xdr:pic>
    <xdr:clientData/>
  </xdr:twoCellAnchor>
  <xdr:twoCellAnchor editAs="oneCell">
    <xdr:from>
      <xdr:col>13</xdr:col>
      <xdr:colOff>464820</xdr:colOff>
      <xdr:row>23</xdr:row>
      <xdr:rowOff>38100</xdr:rowOff>
    </xdr:from>
    <xdr:to>
      <xdr:col>13</xdr:col>
      <xdr:colOff>739140</xdr:colOff>
      <xdr:row>24</xdr:row>
      <xdr:rowOff>129540</xdr:rowOff>
    </xdr:to>
    <xdr:pic>
      <xdr:nvPicPr>
        <xdr:cNvPr id="9" name="Gráfico 8" descr="Lupa">
          <a:hlinkClick xmlns:r="http://schemas.openxmlformats.org/officeDocument/2006/relationships" r:id="rId19"/>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10767060" y="4244340"/>
          <a:ext cx="274320"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702469</xdr:colOff>
      <xdr:row>6</xdr:row>
      <xdr:rowOff>428624</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10</xdr:col>
      <xdr:colOff>293914</xdr:colOff>
      <xdr:row>0</xdr:row>
      <xdr:rowOff>76199</xdr:rowOff>
    </xdr:from>
    <xdr:to>
      <xdr:col>10</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347254</xdr:colOff>
      <xdr:row>14</xdr:row>
      <xdr:rowOff>114299</xdr:rowOff>
    </xdr:from>
    <xdr:to>
      <xdr:col>26</xdr:col>
      <xdr:colOff>1261654</xdr:colOff>
      <xdr:row>16</xdr:row>
      <xdr:rowOff>367936</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B7100823-ABAB-4FA0-8C4B-A397CC1BE9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660894" y="586739"/>
          <a:ext cx="914400" cy="916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293914</xdr:colOff>
      <xdr:row>0</xdr:row>
      <xdr:rowOff>76199</xdr:rowOff>
    </xdr:from>
    <xdr:to>
      <xdr:col>7</xdr:col>
      <xdr:colOff>1208314</xdr:colOff>
      <xdr:row>3</xdr:row>
      <xdr:rowOff>345076</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161689" y="76199"/>
          <a:ext cx="914400" cy="9165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93133</xdr:colOff>
      <xdr:row>0</xdr:row>
      <xdr:rowOff>0</xdr:rowOff>
    </xdr:from>
    <xdr:to>
      <xdr:col>8</xdr:col>
      <xdr:colOff>915367</xdr:colOff>
      <xdr:row>3</xdr:row>
      <xdr:rowOff>266143</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582400" y="0"/>
          <a:ext cx="822234" cy="824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68F093-448D-4169-B3A6-19C7503D6649}" name="Tabla1" displayName="Tabla1" ref="A2:C11" totalsRowShown="0" headerRowDxfId="4" dataDxfId="3">
  <autoFilter ref="A2:C11" xr:uid="{BDB60950-179A-4661-8A36-1685397C6547}"/>
  <tableColumns count="3">
    <tableColumn id="1" xr3:uid="{CAFD7FED-2224-4A19-9CF6-4848573BF686}" name="Versión" dataDxfId="2"/>
    <tableColumn id="2" xr3:uid="{F77BD62F-F20C-4EDD-A3CA-8637D2B7C3C2}" name="Fecha" dataDxfId="1"/>
    <tableColumn id="3" xr3:uid="{1A116826-DFF3-444E-9910-203F8AC67852}" name="Control de Cambios" dataDxfId="0"/>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1D48-0BC2-490A-AED2-82B71569CCCB}">
  <dimension ref="A2:C6"/>
  <sheetViews>
    <sheetView tabSelected="1" workbookViewId="0">
      <selection activeCell="C6" sqref="C6"/>
    </sheetView>
  </sheetViews>
  <sheetFormatPr baseColWidth="10" defaultColWidth="11.5703125" defaultRowHeight="15"/>
  <cols>
    <col min="1" max="1" width="14.42578125" style="157" bestFit="1" customWidth="1"/>
    <col min="2" max="2" width="11.5703125" style="157"/>
    <col min="3" max="3" width="69.140625" style="157" customWidth="1"/>
    <col min="4" max="16384" width="11.5703125" style="157"/>
  </cols>
  <sheetData>
    <row r="2" spans="1:3">
      <c r="A2" s="157" t="s">
        <v>236</v>
      </c>
      <c r="B2" s="157" t="s">
        <v>237</v>
      </c>
      <c r="C2" s="157" t="s">
        <v>238</v>
      </c>
    </row>
    <row r="3" spans="1:3">
      <c r="A3" s="157">
        <v>0</v>
      </c>
      <c r="B3" s="165">
        <v>44195</v>
      </c>
      <c r="C3" s="157" t="s">
        <v>239</v>
      </c>
    </row>
    <row r="4" spans="1:3" ht="75">
      <c r="A4" s="157">
        <v>1</v>
      </c>
      <c r="B4" s="165">
        <v>44225</v>
      </c>
      <c r="C4" s="164" t="s">
        <v>240</v>
      </c>
    </row>
    <row r="5" spans="1:3" ht="30">
      <c r="A5" s="157">
        <v>2</v>
      </c>
      <c r="B5" s="165">
        <v>44250</v>
      </c>
      <c r="C5" s="164" t="s">
        <v>258</v>
      </c>
    </row>
    <row r="6" spans="1:3" ht="162.75" customHeight="1">
      <c r="A6" s="157">
        <v>3</v>
      </c>
      <c r="B6" s="165">
        <v>44358</v>
      </c>
      <c r="C6" s="164" t="s">
        <v>263</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284" t="s">
        <v>0</v>
      </c>
      <c r="B2" s="285"/>
      <c r="C2" s="285"/>
      <c r="D2" s="285"/>
      <c r="E2" s="285"/>
      <c r="F2" s="285"/>
      <c r="G2" s="285"/>
      <c r="H2" s="285"/>
      <c r="I2" s="285"/>
      <c r="J2" s="285"/>
      <c r="K2" s="285"/>
      <c r="L2" s="285"/>
    </row>
    <row r="3" spans="1:14">
      <c r="A3" s="284" t="s">
        <v>7</v>
      </c>
      <c r="B3" s="285"/>
      <c r="C3" s="285"/>
      <c r="D3" s="285"/>
      <c r="E3" s="285"/>
      <c r="F3" s="285"/>
      <c r="G3" s="285"/>
      <c r="H3" s="285"/>
      <c r="I3" s="285"/>
      <c r="J3" s="285"/>
      <c r="K3" s="285"/>
      <c r="L3" s="285"/>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5" t="s">
        <v>2</v>
      </c>
      <c r="I5" s="45" t="s">
        <v>3</v>
      </c>
      <c r="J5" s="45" t="s">
        <v>4</v>
      </c>
      <c r="K5" s="45" t="s">
        <v>21</v>
      </c>
      <c r="L5" s="45"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290" t="s">
        <v>6</v>
      </c>
      <c r="B8" s="11">
        <v>3249</v>
      </c>
      <c r="C8" s="11" t="s">
        <v>44</v>
      </c>
      <c r="D8" s="13">
        <v>1</v>
      </c>
      <c r="E8" s="14">
        <v>42751</v>
      </c>
      <c r="F8" s="14">
        <v>42764</v>
      </c>
      <c r="G8" s="60">
        <v>7500</v>
      </c>
      <c r="H8" s="43" t="s">
        <v>27</v>
      </c>
      <c r="I8" s="43" t="s">
        <v>24</v>
      </c>
      <c r="J8" s="43" t="s">
        <v>25</v>
      </c>
      <c r="K8" s="6">
        <v>42919</v>
      </c>
      <c r="L8" s="6">
        <v>43098</v>
      </c>
      <c r="M8" s="17"/>
      <c r="N8" s="2"/>
    </row>
    <row r="9" spans="1:14" ht="45">
      <c r="A9" s="263"/>
      <c r="B9" s="11"/>
      <c r="C9" s="11"/>
      <c r="D9" s="13"/>
      <c r="E9" s="14"/>
      <c r="F9" s="14"/>
      <c r="G9" s="60">
        <v>7501</v>
      </c>
      <c r="H9" s="43" t="s">
        <v>53</v>
      </c>
      <c r="I9" s="43" t="s">
        <v>28</v>
      </c>
      <c r="J9" s="43" t="s">
        <v>25</v>
      </c>
      <c r="K9" s="6">
        <v>42795</v>
      </c>
      <c r="L9" s="6">
        <v>42870</v>
      </c>
      <c r="M9" s="15"/>
      <c r="N9" s="2"/>
    </row>
    <row r="10" spans="1:14" ht="75">
      <c r="A10" s="4" t="s">
        <v>6</v>
      </c>
      <c r="B10" s="11">
        <v>3249</v>
      </c>
      <c r="C10" s="11" t="s">
        <v>44</v>
      </c>
      <c r="D10" s="13">
        <v>1</v>
      </c>
      <c r="E10" s="14">
        <v>42751</v>
      </c>
      <c r="F10" s="14">
        <v>42764</v>
      </c>
      <c r="G10" s="60">
        <v>7504</v>
      </c>
      <c r="H10" s="43" t="s">
        <v>29</v>
      </c>
      <c r="I10" s="43" t="s">
        <v>28</v>
      </c>
      <c r="J10" s="43" t="s">
        <v>15</v>
      </c>
      <c r="K10" s="7">
        <v>42919</v>
      </c>
      <c r="L10" s="7">
        <v>43039</v>
      </c>
      <c r="M10" s="17"/>
      <c r="N10" s="2"/>
    </row>
    <row r="11" spans="1:14" ht="30">
      <c r="A11" s="4" t="s">
        <v>9</v>
      </c>
      <c r="B11" s="11">
        <v>3249</v>
      </c>
      <c r="C11" s="11" t="s">
        <v>44</v>
      </c>
      <c r="D11" s="13">
        <v>1</v>
      </c>
      <c r="E11" s="14">
        <v>42751</v>
      </c>
      <c r="F11" s="14">
        <v>42764</v>
      </c>
      <c r="G11" s="60">
        <v>7502</v>
      </c>
      <c r="H11" s="43" t="s">
        <v>50</v>
      </c>
      <c r="I11" s="43" t="s">
        <v>10</v>
      </c>
      <c r="J11" s="43" t="s">
        <v>11</v>
      </c>
      <c r="K11" s="7">
        <v>42828</v>
      </c>
      <c r="L11" s="7">
        <v>43039</v>
      </c>
      <c r="M11" s="17"/>
      <c r="N11" s="2"/>
    </row>
    <row r="12" spans="1:14" ht="54" customHeight="1">
      <c r="A12" s="4" t="s">
        <v>9</v>
      </c>
      <c r="B12" s="11">
        <v>3249</v>
      </c>
      <c r="C12" s="11" t="s">
        <v>44</v>
      </c>
      <c r="D12" s="13">
        <v>1</v>
      </c>
      <c r="E12" s="14">
        <v>42751</v>
      </c>
      <c r="F12" s="14">
        <v>42764</v>
      </c>
      <c r="G12" s="60">
        <v>7464</v>
      </c>
      <c r="H12" s="43" t="s">
        <v>33</v>
      </c>
      <c r="I12" s="43" t="s">
        <v>39</v>
      </c>
      <c r="J12" s="43" t="s">
        <v>11</v>
      </c>
      <c r="K12" s="7">
        <v>42751</v>
      </c>
      <c r="L12" s="7">
        <v>43098</v>
      </c>
      <c r="M12" s="16"/>
      <c r="N12" s="2"/>
    </row>
    <row r="13" spans="1:14" ht="60">
      <c r="A13" s="4" t="s">
        <v>9</v>
      </c>
      <c r="B13" s="11">
        <v>3249</v>
      </c>
      <c r="C13" s="11" t="s">
        <v>44</v>
      </c>
      <c r="D13" s="13">
        <v>1</v>
      </c>
      <c r="E13" s="14">
        <v>42751</v>
      </c>
      <c r="F13" s="14">
        <v>42764</v>
      </c>
      <c r="G13" s="60">
        <v>7503</v>
      </c>
      <c r="H13" s="43" t="s">
        <v>51</v>
      </c>
      <c r="I13" s="43" t="s">
        <v>14</v>
      </c>
      <c r="J13" s="43" t="s">
        <v>11</v>
      </c>
      <c r="K13" s="7">
        <v>42795</v>
      </c>
      <c r="L13" s="7" t="s">
        <v>30</v>
      </c>
      <c r="M13" s="17"/>
      <c r="N13" s="2"/>
    </row>
    <row r="14" spans="1:14" ht="77.25" customHeight="1">
      <c r="A14" s="4" t="s">
        <v>12</v>
      </c>
      <c r="B14" s="11">
        <v>3249</v>
      </c>
      <c r="C14" s="11" t="s">
        <v>44</v>
      </c>
      <c r="D14" s="13">
        <v>1</v>
      </c>
      <c r="E14" s="14">
        <v>42751</v>
      </c>
      <c r="F14" s="14">
        <v>42764</v>
      </c>
      <c r="G14" s="60">
        <v>7505</v>
      </c>
      <c r="H14" s="43" t="s">
        <v>52</v>
      </c>
      <c r="I14" s="43" t="s">
        <v>13</v>
      </c>
      <c r="J14" s="43" t="s">
        <v>16</v>
      </c>
      <c r="K14" s="7">
        <v>42887</v>
      </c>
      <c r="L14" s="6">
        <v>42947</v>
      </c>
      <c r="M14" s="17"/>
    </row>
    <row r="15" spans="1:14" ht="45">
      <c r="A15" s="4" t="s">
        <v>12</v>
      </c>
      <c r="B15" s="11">
        <v>3249</v>
      </c>
      <c r="C15" s="11" t="s">
        <v>44</v>
      </c>
      <c r="D15" s="13">
        <v>1</v>
      </c>
      <c r="E15" s="14">
        <v>42751</v>
      </c>
      <c r="F15" s="14">
        <v>42764</v>
      </c>
      <c r="G15" s="60">
        <v>7507</v>
      </c>
      <c r="H15" s="43" t="s">
        <v>31</v>
      </c>
      <c r="I15" s="43" t="s">
        <v>32</v>
      </c>
      <c r="J15" s="43" t="s">
        <v>26</v>
      </c>
      <c r="K15" s="7">
        <v>42829</v>
      </c>
      <c r="L15" s="7">
        <v>43008</v>
      </c>
    </row>
    <row r="16" spans="1:14" ht="30.75" customHeight="1">
      <c r="A16" s="61"/>
      <c r="B16" s="11"/>
      <c r="C16" s="11"/>
      <c r="D16" s="62"/>
      <c r="E16" s="14"/>
      <c r="F16" s="14"/>
      <c r="G16" s="63">
        <v>7508</v>
      </c>
      <c r="H16" s="43" t="s">
        <v>141</v>
      </c>
      <c r="I16" s="43" t="s">
        <v>143</v>
      </c>
      <c r="J16" s="43" t="s">
        <v>142</v>
      </c>
      <c r="K16" s="67">
        <v>42795</v>
      </c>
      <c r="L16" s="67">
        <v>43098</v>
      </c>
    </row>
    <row r="17" spans="1:12" ht="45">
      <c r="A17" s="286" t="s">
        <v>34</v>
      </c>
      <c r="B17" s="12">
        <v>3250</v>
      </c>
      <c r="C17" s="12" t="s">
        <v>48</v>
      </c>
      <c r="D17" s="9" t="s">
        <v>49</v>
      </c>
      <c r="E17" s="14">
        <v>42751</v>
      </c>
      <c r="F17" s="14">
        <v>42764</v>
      </c>
      <c r="G17" s="64">
        <v>7465</v>
      </c>
      <c r="H17" s="43" t="s">
        <v>35</v>
      </c>
      <c r="I17" s="43" t="s">
        <v>40</v>
      </c>
      <c r="J17" s="43" t="s">
        <v>26</v>
      </c>
      <c r="K17" s="7">
        <v>42751</v>
      </c>
      <c r="L17" s="7">
        <v>42916</v>
      </c>
    </row>
    <row r="18" spans="1:12" ht="45">
      <c r="A18" s="287"/>
      <c r="B18" s="12">
        <v>3250</v>
      </c>
      <c r="C18" s="12" t="s">
        <v>48</v>
      </c>
      <c r="D18" s="9" t="s">
        <v>49</v>
      </c>
      <c r="E18" s="14">
        <v>42751</v>
      </c>
      <c r="F18" s="14">
        <v>42764</v>
      </c>
      <c r="G18" s="65">
        <v>7466</v>
      </c>
      <c r="H18" s="43" t="s">
        <v>36</v>
      </c>
      <c r="I18" s="43" t="s">
        <v>39</v>
      </c>
      <c r="J18" s="43" t="s">
        <v>26</v>
      </c>
      <c r="K18" s="7">
        <v>42887</v>
      </c>
      <c r="L18" s="7">
        <v>43039</v>
      </c>
    </row>
    <row r="19" spans="1:12" ht="45" customHeight="1">
      <c r="A19" s="287"/>
      <c r="B19" s="12"/>
      <c r="C19" s="12"/>
      <c r="D19" s="59"/>
      <c r="E19" s="14"/>
      <c r="F19" s="14"/>
      <c r="G19" s="44">
        <v>7533</v>
      </c>
      <c r="H19" s="43" t="s">
        <v>144</v>
      </c>
      <c r="I19" s="43" t="s">
        <v>145</v>
      </c>
      <c r="J19" s="43" t="s">
        <v>142</v>
      </c>
      <c r="K19" s="7">
        <v>42979</v>
      </c>
      <c r="L19" s="7">
        <v>43099</v>
      </c>
    </row>
    <row r="20" spans="1:12" ht="45">
      <c r="A20" s="288"/>
      <c r="B20" s="12">
        <v>3250</v>
      </c>
      <c r="C20" s="12" t="s">
        <v>48</v>
      </c>
      <c r="D20" s="9" t="s">
        <v>49</v>
      </c>
      <c r="E20" s="14">
        <v>42751</v>
      </c>
      <c r="F20" s="14">
        <v>42764</v>
      </c>
      <c r="G20" s="66">
        <v>7467</v>
      </c>
      <c r="H20" s="43" t="s">
        <v>37</v>
      </c>
      <c r="I20" s="43" t="s">
        <v>38</v>
      </c>
      <c r="J20" s="43" t="s">
        <v>26</v>
      </c>
      <c r="K20" s="7">
        <v>43040</v>
      </c>
      <c r="L20" s="7">
        <v>43098</v>
      </c>
    </row>
    <row r="21" spans="1:12">
      <c r="K21" s="283" t="s">
        <v>146</v>
      </c>
      <c r="L21" s="289"/>
    </row>
  </sheetData>
  <autoFilter ref="A5:L21" xr:uid="{00000000-0009-0000-0000-000006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291" t="s">
        <v>110</v>
      </c>
      <c r="B1" s="292"/>
      <c r="C1" s="292"/>
      <c r="D1" s="292"/>
      <c r="E1" s="292"/>
      <c r="F1" s="292"/>
      <c r="G1" s="292"/>
      <c r="H1" s="292"/>
      <c r="I1" s="292"/>
      <c r="J1" s="292"/>
      <c r="K1" s="292"/>
      <c r="L1" s="292"/>
      <c r="M1" s="26"/>
    </row>
    <row r="2" spans="1:14" ht="15" customHeight="1">
      <c r="A2" s="284" t="s">
        <v>135</v>
      </c>
      <c r="B2" s="285"/>
      <c r="C2" s="285"/>
      <c r="D2" s="285"/>
      <c r="E2" s="285"/>
      <c r="F2" s="285"/>
      <c r="G2" s="285"/>
      <c r="H2" s="285"/>
      <c r="I2" s="285"/>
      <c r="J2" s="285"/>
      <c r="K2" s="285"/>
      <c r="L2" s="285"/>
      <c r="M2" s="285"/>
    </row>
    <row r="3" spans="1:14" ht="15" customHeight="1" thickBot="1">
      <c r="A3" s="1"/>
      <c r="B3" s="2"/>
      <c r="C3" s="2"/>
      <c r="D3" s="2"/>
      <c r="E3" s="2"/>
      <c r="F3" s="2"/>
      <c r="G3" s="2"/>
      <c r="H3" s="2"/>
      <c r="I3" s="2"/>
      <c r="J3" s="25"/>
      <c r="K3" s="2"/>
      <c r="L3" s="2"/>
      <c r="M3" s="2"/>
    </row>
    <row r="4" spans="1:14" ht="15" customHeight="1">
      <c r="A4" s="34" t="s">
        <v>1</v>
      </c>
      <c r="B4" s="35" t="s">
        <v>134</v>
      </c>
      <c r="C4" s="35" t="s">
        <v>133</v>
      </c>
      <c r="D4" s="35" t="s">
        <v>82</v>
      </c>
      <c r="E4" s="35" t="s">
        <v>46</v>
      </c>
      <c r="F4" s="35" t="s">
        <v>81</v>
      </c>
      <c r="G4" s="35" t="s">
        <v>132</v>
      </c>
      <c r="H4" s="35" t="s">
        <v>2</v>
      </c>
      <c r="I4" s="35" t="s">
        <v>3</v>
      </c>
      <c r="J4" s="36" t="s">
        <v>131</v>
      </c>
      <c r="K4" s="35" t="s">
        <v>4</v>
      </c>
      <c r="L4" s="35" t="s">
        <v>130</v>
      </c>
      <c r="M4" s="37" t="s">
        <v>129</v>
      </c>
    </row>
    <row r="5" spans="1:14" ht="134.25" customHeight="1">
      <c r="A5" s="38" t="s">
        <v>124</v>
      </c>
      <c r="B5" s="22">
        <v>3249</v>
      </c>
      <c r="C5" s="22" t="s">
        <v>123</v>
      </c>
      <c r="D5" s="24">
        <v>1</v>
      </c>
      <c r="E5" s="23">
        <v>42751</v>
      </c>
      <c r="F5" s="23">
        <v>43098</v>
      </c>
      <c r="G5" s="46">
        <v>7506</v>
      </c>
      <c r="H5" s="47" t="s">
        <v>128</v>
      </c>
      <c r="I5" s="48" t="s">
        <v>127</v>
      </c>
      <c r="J5" s="48" t="s">
        <v>126</v>
      </c>
      <c r="K5" s="49" t="s">
        <v>125</v>
      </c>
      <c r="L5" s="50">
        <v>42788</v>
      </c>
      <c r="M5" s="51">
        <v>43098</v>
      </c>
    </row>
    <row r="6" spans="1:14" ht="134.25" customHeight="1" thickBot="1">
      <c r="A6" s="39" t="s">
        <v>124</v>
      </c>
      <c r="B6" s="40">
        <v>3249</v>
      </c>
      <c r="C6" s="40" t="s">
        <v>123</v>
      </c>
      <c r="D6" s="41">
        <v>1</v>
      </c>
      <c r="E6" s="42">
        <v>42751</v>
      </c>
      <c r="F6" s="42">
        <v>43098</v>
      </c>
      <c r="G6" s="52">
        <v>7463</v>
      </c>
      <c r="H6" s="53" t="s">
        <v>122</v>
      </c>
      <c r="I6" s="54" t="s">
        <v>121</v>
      </c>
      <c r="J6" s="54" t="s">
        <v>120</v>
      </c>
      <c r="K6" s="55" t="s">
        <v>119</v>
      </c>
      <c r="L6" s="56">
        <v>42751</v>
      </c>
      <c r="M6" s="57">
        <v>43098</v>
      </c>
    </row>
    <row r="7" spans="1:14" ht="116.25" hidden="1" customHeight="1">
      <c r="A7" s="31" t="s">
        <v>118</v>
      </c>
      <c r="B7" s="31" t="s">
        <v>117</v>
      </c>
      <c r="C7" s="31"/>
      <c r="D7" s="31"/>
      <c r="E7" s="31"/>
      <c r="F7" s="31"/>
      <c r="G7" s="31"/>
      <c r="H7" s="27" t="s">
        <v>116</v>
      </c>
      <c r="I7" s="27" t="s">
        <v>115</v>
      </c>
      <c r="J7" s="27" t="s">
        <v>114</v>
      </c>
      <c r="K7" s="27" t="s">
        <v>113</v>
      </c>
      <c r="L7" s="32">
        <v>42767</v>
      </c>
      <c r="M7" s="33">
        <v>42916</v>
      </c>
      <c r="N7" s="21" t="s">
        <v>112</v>
      </c>
    </row>
    <row r="8" spans="1:14">
      <c r="L8" s="293" t="s">
        <v>147</v>
      </c>
      <c r="M8" s="293"/>
    </row>
    <row r="9" spans="1:14" ht="45">
      <c r="B9" s="20" t="s">
        <v>111</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9166-5D05-478D-B13B-C30F08E5A6A3}">
  <dimension ref="A1:N27"/>
  <sheetViews>
    <sheetView workbookViewId="0">
      <selection activeCell="A6" sqref="A6:J26"/>
    </sheetView>
  </sheetViews>
  <sheetFormatPr baseColWidth="10" defaultRowHeight="15"/>
  <sheetData>
    <row r="1" spans="1:14">
      <c r="A1" s="193" t="s">
        <v>216</v>
      </c>
      <c r="B1" s="194"/>
      <c r="C1" s="194"/>
      <c r="D1" s="194"/>
      <c r="E1" s="194"/>
      <c r="F1" s="194"/>
      <c r="G1" s="194"/>
      <c r="H1" s="194"/>
      <c r="I1" s="194"/>
      <c r="J1" s="194"/>
    </row>
    <row r="2" spans="1:14">
      <c r="A2" s="194"/>
      <c r="B2" s="194"/>
      <c r="C2" s="194"/>
      <c r="D2" s="194"/>
      <c r="E2" s="194"/>
      <c r="F2" s="194"/>
      <c r="G2" s="194"/>
      <c r="H2" s="194"/>
      <c r="I2" s="194"/>
      <c r="J2" s="194"/>
    </row>
    <row r="3" spans="1:14">
      <c r="A3" s="194"/>
      <c r="B3" s="194"/>
      <c r="C3" s="194"/>
      <c r="D3" s="194"/>
      <c r="E3" s="194"/>
      <c r="F3" s="194"/>
      <c r="G3" s="194"/>
      <c r="H3" s="194"/>
      <c r="I3" s="194"/>
      <c r="J3" s="194"/>
    </row>
    <row r="4" spans="1:14">
      <c r="A4" s="194"/>
      <c r="B4" s="194"/>
      <c r="C4" s="194"/>
      <c r="D4" s="194"/>
      <c r="E4" s="194"/>
      <c r="F4" s="194"/>
      <c r="G4" s="194"/>
      <c r="H4" s="194"/>
      <c r="I4" s="194"/>
      <c r="J4" s="194"/>
      <c r="K4" s="195" t="s">
        <v>233</v>
      </c>
      <c r="L4" s="195"/>
      <c r="M4" s="195"/>
      <c r="N4" s="195"/>
    </row>
    <row r="5" spans="1:14">
      <c r="A5" s="194"/>
      <c r="B5" s="194"/>
      <c r="C5" s="194"/>
      <c r="D5" s="194"/>
      <c r="E5" s="194"/>
      <c r="F5" s="194"/>
      <c r="G5" s="194"/>
      <c r="H5" s="194"/>
      <c r="I5" s="194"/>
      <c r="J5" s="194"/>
      <c r="K5" s="195"/>
      <c r="L5" s="195"/>
      <c r="M5" s="195"/>
      <c r="N5" s="195"/>
    </row>
    <row r="6" spans="1:14">
      <c r="A6" s="186" t="s">
        <v>204</v>
      </c>
      <c r="B6" s="186"/>
      <c r="C6" s="186"/>
      <c r="D6" s="186"/>
      <c r="E6" s="186"/>
      <c r="F6" s="186"/>
      <c r="G6" s="186"/>
      <c r="H6" s="186"/>
      <c r="I6" s="186"/>
      <c r="J6" s="186"/>
      <c r="K6" s="196" t="s">
        <v>227</v>
      </c>
      <c r="L6" s="196"/>
      <c r="M6" s="196"/>
      <c r="N6" s="185"/>
    </row>
    <row r="7" spans="1:14">
      <c r="A7" s="186"/>
      <c r="B7" s="186"/>
      <c r="C7" s="186"/>
      <c r="D7" s="186"/>
      <c r="E7" s="186"/>
      <c r="F7" s="186"/>
      <c r="G7" s="186"/>
      <c r="H7" s="186"/>
      <c r="I7" s="186"/>
      <c r="J7" s="186"/>
      <c r="K7" s="196"/>
      <c r="L7" s="196"/>
      <c r="M7" s="196"/>
      <c r="N7" s="185"/>
    </row>
    <row r="8" spans="1:14">
      <c r="A8" s="186"/>
      <c r="B8" s="186"/>
      <c r="C8" s="186"/>
      <c r="D8" s="186"/>
      <c r="E8" s="186"/>
      <c r="F8" s="186"/>
      <c r="G8" s="186"/>
      <c r="H8" s="186"/>
      <c r="I8" s="186"/>
      <c r="J8" s="186"/>
      <c r="K8" s="196"/>
      <c r="L8" s="196"/>
      <c r="M8" s="196"/>
      <c r="N8" s="185"/>
    </row>
    <row r="9" spans="1:14">
      <c r="A9" s="186"/>
      <c r="B9" s="186"/>
      <c r="C9" s="186"/>
      <c r="D9" s="186"/>
      <c r="E9" s="186"/>
      <c r="F9" s="186"/>
      <c r="G9" s="186"/>
      <c r="H9" s="186"/>
      <c r="I9" s="186"/>
      <c r="J9" s="186"/>
      <c r="K9" s="196" t="s">
        <v>228</v>
      </c>
      <c r="L9" s="196"/>
      <c r="M9" s="196"/>
      <c r="N9" s="185"/>
    </row>
    <row r="10" spans="1:14">
      <c r="A10" s="186"/>
      <c r="B10" s="186"/>
      <c r="C10" s="186"/>
      <c r="D10" s="186"/>
      <c r="E10" s="186"/>
      <c r="F10" s="186"/>
      <c r="G10" s="186"/>
      <c r="H10" s="186"/>
      <c r="I10" s="186"/>
      <c r="J10" s="186"/>
      <c r="K10" s="196"/>
      <c r="L10" s="196"/>
      <c r="M10" s="196"/>
      <c r="N10" s="185"/>
    </row>
    <row r="11" spans="1:14">
      <c r="A11" s="186"/>
      <c r="B11" s="186"/>
      <c r="C11" s="186"/>
      <c r="D11" s="186"/>
      <c r="E11" s="186"/>
      <c r="F11" s="186"/>
      <c r="G11" s="186"/>
      <c r="H11" s="186"/>
      <c r="I11" s="186"/>
      <c r="J11" s="186"/>
      <c r="K11" s="196"/>
      <c r="L11" s="196"/>
      <c r="M11" s="196"/>
      <c r="N11" s="185"/>
    </row>
    <row r="12" spans="1:14">
      <c r="A12" s="186"/>
      <c r="B12" s="186"/>
      <c r="C12" s="186"/>
      <c r="D12" s="186"/>
      <c r="E12" s="186"/>
      <c r="F12" s="186"/>
      <c r="G12" s="186"/>
      <c r="H12" s="186"/>
      <c r="I12" s="186"/>
      <c r="J12" s="186"/>
      <c r="K12" s="196" t="s">
        <v>229</v>
      </c>
      <c r="L12" s="196"/>
      <c r="M12" s="196"/>
      <c r="N12" s="185"/>
    </row>
    <row r="13" spans="1:14">
      <c r="A13" s="186"/>
      <c r="B13" s="186"/>
      <c r="C13" s="186"/>
      <c r="D13" s="186"/>
      <c r="E13" s="186"/>
      <c r="F13" s="186"/>
      <c r="G13" s="186"/>
      <c r="H13" s="186"/>
      <c r="I13" s="186"/>
      <c r="J13" s="186"/>
      <c r="K13" s="196"/>
      <c r="L13" s="196"/>
      <c r="M13" s="196"/>
      <c r="N13" s="185"/>
    </row>
    <row r="14" spans="1:14">
      <c r="A14" s="186"/>
      <c r="B14" s="186"/>
      <c r="C14" s="186"/>
      <c r="D14" s="186"/>
      <c r="E14" s="186"/>
      <c r="F14" s="186"/>
      <c r="G14" s="186"/>
      <c r="H14" s="186"/>
      <c r="I14" s="186"/>
      <c r="J14" s="186"/>
      <c r="K14" s="196"/>
      <c r="L14" s="196"/>
      <c r="M14" s="196"/>
      <c r="N14" s="185"/>
    </row>
    <row r="15" spans="1:14">
      <c r="A15" s="186"/>
      <c r="B15" s="186"/>
      <c r="C15" s="186"/>
      <c r="D15" s="186"/>
      <c r="E15" s="186"/>
      <c r="F15" s="186"/>
      <c r="G15" s="186"/>
      <c r="H15" s="186"/>
      <c r="I15" s="186"/>
      <c r="J15" s="186"/>
      <c r="K15" s="196" t="s">
        <v>230</v>
      </c>
      <c r="L15" s="196"/>
      <c r="M15" s="196"/>
      <c r="N15" s="185"/>
    </row>
    <row r="16" spans="1:14">
      <c r="A16" s="186"/>
      <c r="B16" s="186"/>
      <c r="C16" s="186"/>
      <c r="D16" s="186"/>
      <c r="E16" s="186"/>
      <c r="F16" s="186"/>
      <c r="G16" s="186"/>
      <c r="H16" s="186"/>
      <c r="I16" s="186"/>
      <c r="J16" s="186"/>
      <c r="K16" s="196"/>
      <c r="L16" s="196"/>
      <c r="M16" s="196"/>
      <c r="N16" s="185"/>
    </row>
    <row r="17" spans="1:14">
      <c r="A17" s="186"/>
      <c r="B17" s="186"/>
      <c r="C17" s="186"/>
      <c r="D17" s="186"/>
      <c r="E17" s="186"/>
      <c r="F17" s="186"/>
      <c r="G17" s="186"/>
      <c r="H17" s="186"/>
      <c r="I17" s="186"/>
      <c r="J17" s="186"/>
      <c r="K17" s="196"/>
      <c r="L17" s="196"/>
      <c r="M17" s="196"/>
      <c r="N17" s="185"/>
    </row>
    <row r="18" spans="1:14">
      <c r="A18" s="186"/>
      <c r="B18" s="186"/>
      <c r="C18" s="186"/>
      <c r="D18" s="186"/>
      <c r="E18" s="186"/>
      <c r="F18" s="186"/>
      <c r="G18" s="186"/>
      <c r="H18" s="186"/>
      <c r="I18" s="186"/>
      <c r="J18" s="186"/>
      <c r="K18" s="197" t="s">
        <v>231</v>
      </c>
      <c r="L18" s="196"/>
      <c r="M18" s="196"/>
      <c r="N18" s="185"/>
    </row>
    <row r="19" spans="1:14">
      <c r="A19" s="186"/>
      <c r="B19" s="186"/>
      <c r="C19" s="186"/>
      <c r="D19" s="186"/>
      <c r="E19" s="186"/>
      <c r="F19" s="186"/>
      <c r="G19" s="186"/>
      <c r="H19" s="186"/>
      <c r="I19" s="186"/>
      <c r="J19" s="186"/>
      <c r="K19" s="196"/>
      <c r="L19" s="196"/>
      <c r="M19" s="196"/>
      <c r="N19" s="185"/>
    </row>
    <row r="20" spans="1:14">
      <c r="A20" s="186"/>
      <c r="B20" s="186"/>
      <c r="C20" s="186"/>
      <c r="D20" s="186"/>
      <c r="E20" s="186"/>
      <c r="F20" s="186"/>
      <c r="G20" s="186"/>
      <c r="H20" s="186"/>
      <c r="I20" s="186"/>
      <c r="J20" s="186"/>
      <c r="K20" s="196"/>
      <c r="L20" s="196"/>
      <c r="M20" s="196"/>
      <c r="N20" s="185"/>
    </row>
    <row r="21" spans="1:14">
      <c r="A21" s="186"/>
      <c r="B21" s="186"/>
      <c r="C21" s="186"/>
      <c r="D21" s="186"/>
      <c r="E21" s="186"/>
      <c r="F21" s="186"/>
      <c r="G21" s="186"/>
      <c r="H21" s="186"/>
      <c r="I21" s="186"/>
      <c r="J21" s="186"/>
      <c r="K21" s="196" t="s">
        <v>232</v>
      </c>
      <c r="L21" s="196"/>
      <c r="M21" s="196"/>
      <c r="N21" s="185"/>
    </row>
    <row r="22" spans="1:14">
      <c r="A22" s="186"/>
      <c r="B22" s="186"/>
      <c r="C22" s="186"/>
      <c r="D22" s="186"/>
      <c r="E22" s="186"/>
      <c r="F22" s="186"/>
      <c r="G22" s="186"/>
      <c r="H22" s="186"/>
      <c r="I22" s="186"/>
      <c r="J22" s="186"/>
      <c r="K22" s="196"/>
      <c r="L22" s="196"/>
      <c r="M22" s="196"/>
      <c r="N22" s="185"/>
    </row>
    <row r="23" spans="1:14">
      <c r="A23" s="186"/>
      <c r="B23" s="186"/>
      <c r="C23" s="186"/>
      <c r="D23" s="186"/>
      <c r="E23" s="186"/>
      <c r="F23" s="186"/>
      <c r="G23" s="186"/>
      <c r="H23" s="186"/>
      <c r="I23" s="186"/>
      <c r="J23" s="186"/>
      <c r="K23" s="196"/>
      <c r="L23" s="196"/>
      <c r="M23" s="196"/>
      <c r="N23" s="185"/>
    </row>
    <row r="24" spans="1:14" ht="14.45" customHeight="1">
      <c r="A24" s="186"/>
      <c r="B24" s="186"/>
      <c r="C24" s="186"/>
      <c r="D24" s="186"/>
      <c r="E24" s="186"/>
      <c r="F24" s="186"/>
      <c r="G24" s="186"/>
      <c r="H24" s="186"/>
      <c r="I24" s="186"/>
      <c r="J24" s="186"/>
      <c r="K24" s="187" t="s">
        <v>235</v>
      </c>
      <c r="L24" s="188"/>
      <c r="M24" s="188"/>
      <c r="N24" s="189"/>
    </row>
    <row r="25" spans="1:14">
      <c r="A25" s="186"/>
      <c r="B25" s="186"/>
      <c r="C25" s="186"/>
      <c r="D25" s="186"/>
      <c r="E25" s="186"/>
      <c r="F25" s="186"/>
      <c r="G25" s="186"/>
      <c r="H25" s="186"/>
      <c r="I25" s="186"/>
      <c r="J25" s="186"/>
      <c r="K25" s="190"/>
      <c r="L25" s="191"/>
      <c r="M25" s="191"/>
      <c r="N25" s="192"/>
    </row>
    <row r="26" spans="1:14">
      <c r="A26" s="186"/>
      <c r="B26" s="186"/>
      <c r="C26" s="186"/>
      <c r="D26" s="186"/>
      <c r="E26" s="186"/>
      <c r="F26" s="186"/>
      <c r="G26" s="186"/>
      <c r="H26" s="186"/>
      <c r="I26" s="186"/>
      <c r="J26" s="186"/>
      <c r="K26" s="163"/>
      <c r="L26" s="163"/>
      <c r="M26" s="163"/>
      <c r="N26" s="162"/>
    </row>
    <row r="27" spans="1:14">
      <c r="J27" s="150" t="s">
        <v>259</v>
      </c>
      <c r="K27" s="163"/>
      <c r="L27" s="163"/>
      <c r="M27" s="163"/>
      <c r="N27" s="162"/>
    </row>
  </sheetData>
  <mergeCells count="16">
    <mergeCell ref="N18:N20"/>
    <mergeCell ref="N21:N23"/>
    <mergeCell ref="A6:J26"/>
    <mergeCell ref="K24:N25"/>
    <mergeCell ref="A1:J5"/>
    <mergeCell ref="K4:N5"/>
    <mergeCell ref="K6:M8"/>
    <mergeCell ref="K9:M11"/>
    <mergeCell ref="K12:M14"/>
    <mergeCell ref="K15:M17"/>
    <mergeCell ref="K18:M20"/>
    <mergeCell ref="K21:M23"/>
    <mergeCell ref="N6:N8"/>
    <mergeCell ref="N9:N11"/>
    <mergeCell ref="N12:N14"/>
    <mergeCell ref="N15:N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zoomScale="70" zoomScaleNormal="70" workbookViewId="0">
      <pane xSplit="6" ySplit="3" topLeftCell="G4" activePane="bottomRight" state="frozen"/>
      <selection pane="topRight" activeCell="G1" sqref="G1"/>
      <selection pane="bottomLeft" activeCell="A4" sqref="A4"/>
      <selection pane="bottomRight" activeCell="F11" sqref="F11:F14"/>
    </sheetView>
  </sheetViews>
  <sheetFormatPr baseColWidth="10" defaultRowHeight="15"/>
  <cols>
    <col min="1" max="1" width="24.42578125" customWidth="1"/>
    <col min="2" max="3" width="24.42578125" hidden="1" customWidth="1"/>
    <col min="4" max="4" width="6.28515625" customWidth="1"/>
    <col min="5" max="5" width="33" customWidth="1"/>
    <col min="6" max="6" width="27.85546875" customWidth="1"/>
    <col min="7" max="8" width="19" customWidth="1"/>
    <col min="9" max="9" width="22" customWidth="1"/>
    <col min="10" max="10" width="37" hidden="1" customWidth="1"/>
    <col min="11" max="11" width="20.5703125" customWidth="1"/>
  </cols>
  <sheetData>
    <row r="1" spans="1:11" ht="18" customHeight="1">
      <c r="A1" s="201" t="s">
        <v>0</v>
      </c>
      <c r="B1" s="202"/>
      <c r="C1" s="202"/>
      <c r="D1" s="203"/>
      <c r="E1" s="203"/>
      <c r="F1" s="203"/>
      <c r="G1" s="203"/>
      <c r="H1" s="203"/>
      <c r="I1" s="204"/>
    </row>
    <row r="2" spans="1:11" ht="39.6" customHeight="1" thickBot="1">
      <c r="A2" s="205" t="s">
        <v>109</v>
      </c>
      <c r="B2" s="206"/>
      <c r="C2" s="206"/>
      <c r="D2" s="207"/>
      <c r="E2" s="207"/>
      <c r="F2" s="207"/>
      <c r="G2" s="207"/>
      <c r="H2" s="207"/>
      <c r="I2" s="208"/>
      <c r="K2" s="198" t="s">
        <v>234</v>
      </c>
    </row>
    <row r="3" spans="1:11" ht="33.75" customHeight="1" thickBot="1">
      <c r="A3" s="28" t="s">
        <v>1</v>
      </c>
      <c r="B3" s="58" t="s">
        <v>132</v>
      </c>
      <c r="C3" s="58" t="s">
        <v>173</v>
      </c>
      <c r="D3" s="209" t="s">
        <v>2</v>
      </c>
      <c r="E3" s="209"/>
      <c r="F3" s="132" t="s">
        <v>108</v>
      </c>
      <c r="G3" s="132" t="s">
        <v>4</v>
      </c>
      <c r="H3" s="133" t="s">
        <v>139</v>
      </c>
      <c r="I3" s="134" t="s">
        <v>140</v>
      </c>
      <c r="J3" t="s">
        <v>184</v>
      </c>
      <c r="K3" s="198"/>
    </row>
    <row r="4" spans="1:11" ht="147" customHeight="1" thickBot="1">
      <c r="A4" s="122" t="s">
        <v>106</v>
      </c>
      <c r="B4" s="29"/>
      <c r="C4" s="29"/>
      <c r="D4" s="135" t="s">
        <v>105</v>
      </c>
      <c r="E4" s="136" t="s">
        <v>174</v>
      </c>
      <c r="F4" s="136" t="s">
        <v>194</v>
      </c>
      <c r="G4" s="136" t="s">
        <v>8</v>
      </c>
      <c r="H4" s="137">
        <v>44211</v>
      </c>
      <c r="I4" s="138">
        <v>44500</v>
      </c>
      <c r="J4" s="100" t="e">
        <f>+'2. Racionalización Trámites '!Z18+'4. Atencion al ciudadano'!H6+'3. Rendicion de cuentas '!G16+'5. Trans y Acceso Inf - Eli '!#REF!+J5</f>
        <v>#REF!</v>
      </c>
    </row>
    <row r="5" spans="1:11" ht="91.5" customHeight="1">
      <c r="A5" s="210" t="s">
        <v>187</v>
      </c>
      <c r="B5" s="29"/>
      <c r="C5" s="80"/>
      <c r="D5" s="139" t="s">
        <v>104</v>
      </c>
      <c r="E5" s="140" t="s">
        <v>174</v>
      </c>
      <c r="F5" s="140" t="s">
        <v>176</v>
      </c>
      <c r="G5" s="140" t="s">
        <v>8</v>
      </c>
      <c r="H5" s="141">
        <v>44197</v>
      </c>
      <c r="I5" s="153">
        <v>44226</v>
      </c>
      <c r="J5">
        <v>115637984</v>
      </c>
    </row>
    <row r="6" spans="1:11" ht="72" customHeight="1">
      <c r="A6" s="210"/>
      <c r="B6" s="79"/>
      <c r="C6" s="80"/>
      <c r="D6" s="139" t="s">
        <v>158</v>
      </c>
      <c r="E6" s="140" t="s">
        <v>174</v>
      </c>
      <c r="F6" s="140" t="s">
        <v>175</v>
      </c>
      <c r="G6" s="140" t="s">
        <v>8</v>
      </c>
      <c r="H6" s="141">
        <v>44211</v>
      </c>
      <c r="I6" s="153">
        <v>44226</v>
      </c>
      <c r="J6" s="131" t="s">
        <v>188</v>
      </c>
    </row>
    <row r="7" spans="1:11" ht="72.75" customHeight="1">
      <c r="A7" s="210"/>
      <c r="B7" s="79"/>
      <c r="C7" s="91"/>
      <c r="D7" s="142" t="s">
        <v>166</v>
      </c>
      <c r="E7" s="140" t="s">
        <v>174</v>
      </c>
      <c r="F7" s="140" t="s">
        <v>185</v>
      </c>
      <c r="G7" s="140" t="s">
        <v>8</v>
      </c>
      <c r="H7" s="141">
        <v>44211</v>
      </c>
      <c r="I7" s="153">
        <v>44226</v>
      </c>
    </row>
    <row r="8" spans="1:11" ht="146.25" customHeight="1">
      <c r="A8" s="211" t="s">
        <v>103</v>
      </c>
      <c r="B8" s="79"/>
      <c r="C8" s="91"/>
      <c r="D8" s="139" t="s">
        <v>102</v>
      </c>
      <c r="E8" s="140" t="s">
        <v>174</v>
      </c>
      <c r="F8" s="140" t="s">
        <v>186</v>
      </c>
      <c r="G8" s="140" t="s">
        <v>8</v>
      </c>
      <c r="H8" s="141">
        <v>44198</v>
      </c>
      <c r="I8" s="153">
        <v>44226</v>
      </c>
    </row>
    <row r="9" spans="1:11" ht="105" customHeight="1">
      <c r="A9" s="212"/>
      <c r="B9" s="79"/>
      <c r="C9" s="91"/>
      <c r="D9" s="139" t="s">
        <v>101</v>
      </c>
      <c r="E9" s="140" t="s">
        <v>174</v>
      </c>
      <c r="F9" s="140" t="s">
        <v>177</v>
      </c>
      <c r="G9" s="140" t="s">
        <v>8</v>
      </c>
      <c r="H9" s="141">
        <v>44227</v>
      </c>
      <c r="I9" s="153">
        <v>44530</v>
      </c>
    </row>
    <row r="10" spans="1:11" ht="86.25" customHeight="1">
      <c r="A10" s="213"/>
      <c r="B10" s="79"/>
      <c r="C10" s="91"/>
      <c r="D10" s="139" t="s">
        <v>192</v>
      </c>
      <c r="E10" s="140" t="s">
        <v>174</v>
      </c>
      <c r="F10" s="140" t="s">
        <v>189</v>
      </c>
      <c r="G10" s="140" t="s">
        <v>8</v>
      </c>
      <c r="H10" s="141">
        <v>44227</v>
      </c>
      <c r="I10" s="153">
        <v>44561</v>
      </c>
    </row>
    <row r="11" spans="1:11" ht="93" customHeight="1">
      <c r="A11" s="211" t="s">
        <v>100</v>
      </c>
      <c r="B11" s="79"/>
      <c r="C11" s="91"/>
      <c r="D11" s="139" t="s">
        <v>99</v>
      </c>
      <c r="E11" s="140" t="s">
        <v>174</v>
      </c>
      <c r="F11" s="140" t="s">
        <v>244</v>
      </c>
      <c r="G11" s="140" t="s">
        <v>8</v>
      </c>
      <c r="H11" s="141">
        <v>44198</v>
      </c>
      <c r="I11" s="153">
        <v>44561</v>
      </c>
    </row>
    <row r="12" spans="1:11" ht="93" customHeight="1">
      <c r="A12" s="212"/>
      <c r="B12" s="79"/>
      <c r="C12" s="80"/>
      <c r="D12" s="139" t="s">
        <v>193</v>
      </c>
      <c r="E12" s="140" t="s">
        <v>197</v>
      </c>
      <c r="F12" s="140" t="s">
        <v>241</v>
      </c>
      <c r="G12" s="140" t="s">
        <v>142</v>
      </c>
      <c r="H12" s="147">
        <v>44200</v>
      </c>
      <c r="I12" s="148">
        <v>44561</v>
      </c>
    </row>
    <row r="13" spans="1:11" ht="93" customHeight="1">
      <c r="A13" s="130"/>
      <c r="B13" s="79"/>
      <c r="C13" s="80"/>
      <c r="D13" s="139" t="s">
        <v>195</v>
      </c>
      <c r="E13" s="140" t="s">
        <v>197</v>
      </c>
      <c r="F13" s="140" t="s">
        <v>243</v>
      </c>
      <c r="G13" s="140" t="s">
        <v>142</v>
      </c>
      <c r="H13" s="147">
        <v>44200</v>
      </c>
      <c r="I13" s="148">
        <v>44561</v>
      </c>
    </row>
    <row r="14" spans="1:11" ht="93" customHeight="1">
      <c r="A14" s="130"/>
      <c r="B14" s="79"/>
      <c r="C14" s="80"/>
      <c r="D14" s="139" t="s">
        <v>196</v>
      </c>
      <c r="E14" s="140" t="s">
        <v>197</v>
      </c>
      <c r="F14" s="140" t="s">
        <v>242</v>
      </c>
      <c r="G14" s="140" t="s">
        <v>142</v>
      </c>
      <c r="H14" s="147">
        <v>44200</v>
      </c>
      <c r="I14" s="148">
        <v>44561</v>
      </c>
    </row>
    <row r="15" spans="1:11" ht="75" customHeight="1" thickBot="1">
      <c r="A15" s="101" t="s">
        <v>98</v>
      </c>
      <c r="B15" s="79"/>
      <c r="C15" s="30"/>
      <c r="D15" s="154" t="s">
        <v>97</v>
      </c>
      <c r="E15" s="124"/>
      <c r="F15" s="124"/>
      <c r="G15" s="124"/>
      <c r="H15" s="125"/>
      <c r="I15" s="126"/>
    </row>
    <row r="16" spans="1:11" ht="15.75">
      <c r="A16" s="19"/>
      <c r="B16" s="19"/>
      <c r="C16" s="19"/>
      <c r="D16" s="19"/>
      <c r="E16" s="19"/>
      <c r="F16" s="19"/>
      <c r="G16" s="19"/>
      <c r="H16" s="199"/>
      <c r="I16" s="200"/>
    </row>
    <row r="17" spans="1:9" ht="15.75">
      <c r="A17" s="19"/>
      <c r="B17" s="19"/>
      <c r="C17" s="19"/>
      <c r="D17" s="19"/>
      <c r="E17" s="19"/>
      <c r="F17" s="19"/>
      <c r="G17" s="19"/>
      <c r="H17" s="19"/>
      <c r="I17" s="19"/>
    </row>
    <row r="18" spans="1:9" ht="15.75">
      <c r="A18" s="19"/>
      <c r="B18" s="19"/>
      <c r="C18" s="19"/>
      <c r="D18" s="19"/>
      <c r="E18" s="19"/>
      <c r="F18" s="19"/>
      <c r="G18" s="19"/>
      <c r="H18" s="19"/>
      <c r="I18" s="19"/>
    </row>
    <row r="19" spans="1:9" ht="15.75">
      <c r="A19" s="19"/>
      <c r="B19" s="19"/>
      <c r="C19" s="19"/>
      <c r="D19" s="19"/>
      <c r="E19" s="19"/>
      <c r="F19" s="19"/>
      <c r="G19" s="19"/>
      <c r="H19" s="19"/>
      <c r="I19" s="19"/>
    </row>
    <row r="20" spans="1:9" ht="15.75">
      <c r="A20" s="19"/>
      <c r="B20" s="19"/>
      <c r="C20" s="19"/>
      <c r="D20" s="19"/>
      <c r="E20" s="19"/>
      <c r="F20" s="19"/>
      <c r="G20" s="19"/>
      <c r="H20" s="19"/>
      <c r="I20" s="19"/>
    </row>
    <row r="21" spans="1:9" ht="15.75">
      <c r="A21" s="19"/>
      <c r="B21" s="19"/>
      <c r="C21" s="19"/>
      <c r="D21" s="19"/>
      <c r="E21" s="19"/>
      <c r="F21" s="19"/>
      <c r="G21" s="19"/>
      <c r="H21" s="19"/>
      <c r="I21" s="19"/>
    </row>
    <row r="22" spans="1:9" ht="15.75">
      <c r="A22" s="19"/>
      <c r="B22" s="19"/>
      <c r="C22" s="19"/>
      <c r="D22" s="19"/>
      <c r="E22" s="19"/>
      <c r="F22" s="19"/>
      <c r="G22" s="19"/>
      <c r="H22" s="19"/>
      <c r="I22" s="19"/>
    </row>
    <row r="23" spans="1:9" ht="15.75">
      <c r="A23" s="19"/>
      <c r="B23" s="19"/>
      <c r="C23" s="19"/>
      <c r="D23" s="19"/>
      <c r="E23" s="19"/>
      <c r="F23" s="19"/>
      <c r="G23" s="19"/>
      <c r="H23" s="19"/>
      <c r="I23" s="19"/>
    </row>
    <row r="24" spans="1:9">
      <c r="A24" s="18"/>
      <c r="B24" s="18"/>
      <c r="C24" s="18"/>
      <c r="D24" s="18"/>
      <c r="E24" s="18"/>
      <c r="F24" s="18"/>
      <c r="G24" s="18"/>
      <c r="H24" s="18"/>
      <c r="I24" s="18"/>
    </row>
    <row r="25" spans="1:9">
      <c r="A25" s="18"/>
      <c r="B25" s="18"/>
      <c r="C25" s="18"/>
      <c r="D25" s="18"/>
      <c r="E25" s="18"/>
      <c r="F25" s="18"/>
      <c r="G25" s="18"/>
      <c r="H25" s="18"/>
      <c r="I25" s="18"/>
    </row>
    <row r="26" spans="1:9">
      <c r="A26" s="18"/>
      <c r="B26" s="18"/>
      <c r="C26" s="18"/>
      <c r="D26" s="18"/>
      <c r="E26" s="18"/>
      <c r="F26" s="18"/>
      <c r="G26" s="18"/>
      <c r="H26" s="18"/>
      <c r="I26" s="18"/>
    </row>
    <row r="27" spans="1:9">
      <c r="A27" s="18"/>
      <c r="B27" s="18"/>
      <c r="C27" s="18"/>
      <c r="D27" s="18"/>
      <c r="E27" s="18"/>
      <c r="F27" s="18"/>
      <c r="G27" s="18"/>
      <c r="H27" s="18"/>
      <c r="I27" s="18"/>
    </row>
    <row r="28" spans="1:9">
      <c r="A28" s="18"/>
      <c r="B28" s="18"/>
      <c r="C28" s="18"/>
      <c r="D28" s="18"/>
      <c r="E28" s="18"/>
      <c r="F28" s="18"/>
      <c r="G28" s="18"/>
      <c r="H28" s="18"/>
      <c r="I28" s="18"/>
    </row>
    <row r="29" spans="1:9">
      <c r="A29" s="18"/>
      <c r="B29" s="18"/>
      <c r="C29" s="18"/>
      <c r="D29" s="18"/>
      <c r="E29" s="18"/>
      <c r="F29" s="18"/>
      <c r="G29" s="18"/>
      <c r="H29" s="18"/>
      <c r="I29" s="18"/>
    </row>
  </sheetData>
  <mergeCells count="8">
    <mergeCell ref="K2:K3"/>
    <mergeCell ref="H16:I16"/>
    <mergeCell ref="A1:I1"/>
    <mergeCell ref="A2:I2"/>
    <mergeCell ref="D3:E3"/>
    <mergeCell ref="A5:A7"/>
    <mergeCell ref="A8:A10"/>
    <mergeCell ref="A11:A12"/>
  </mergeCells>
  <dataValidations count="2">
    <dataValidation type="textLength" operator="lessThan" allowBlank="1" showInputMessage="1" showErrorMessage="1" promptTitle="Características" prompt="Ingresar en no más de 200 caracteres una descripción de los bienes o servicios" sqref="F12:F14" xr:uid="{B220088E-3B81-40FF-9310-DC7492B6B0BB}">
      <formula1>200</formula1>
    </dataValidation>
    <dataValidation type="date" allowBlank="1" showInputMessage="1" showErrorMessage="1" sqref="H12:I14" xr:uid="{5EB988E0-4FD7-46B4-9820-4609C88A4BD3}">
      <formula1>44198</formula1>
      <formula2>44561</formula2>
    </dataValidation>
  </dataValidation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zoomScale="70" zoomScaleNormal="70" workbookViewId="0">
      <selection activeCell="F27" sqref="F27"/>
    </sheetView>
  </sheetViews>
  <sheetFormatPr baseColWidth="10" defaultColWidth="9.140625" defaultRowHeight="12.75"/>
  <cols>
    <col min="1" max="1" width="16.85546875" style="71" customWidth="1"/>
    <col min="2" max="2" width="8.85546875" style="71" customWidth="1"/>
    <col min="3" max="3" width="1.140625" style="71" customWidth="1"/>
    <col min="4" max="4" width="25.140625" style="71" customWidth="1"/>
    <col min="5" max="5" width="10.85546875" style="71" customWidth="1"/>
    <col min="6" max="6" width="26" style="71" customWidth="1"/>
    <col min="7" max="7" width="28.7109375" style="71" customWidth="1"/>
    <col min="8" max="8" width="8.85546875" style="71" customWidth="1"/>
    <col min="9" max="9" width="15.140625" style="71" customWidth="1"/>
    <col min="10" max="10" width="4" style="71" customWidth="1"/>
    <col min="11" max="11" width="11.85546875" style="71" customWidth="1"/>
    <col min="12" max="12" width="5" style="71" customWidth="1"/>
    <col min="13" max="13" width="14.42578125" style="71" customWidth="1"/>
    <col min="14" max="14" width="19.5703125" style="71" customWidth="1"/>
    <col min="15" max="15" width="9" style="71" customWidth="1"/>
    <col min="16" max="16" width="16" style="71" customWidth="1"/>
    <col min="17" max="17" width="17" style="71" customWidth="1"/>
    <col min="18" max="16384" width="9.140625" style="71"/>
  </cols>
  <sheetData>
    <row r="1" spans="1:17" ht="15.95" customHeight="1">
      <c r="A1" s="223" t="s">
        <v>84</v>
      </c>
      <c r="B1" s="223"/>
      <c r="C1" s="223"/>
      <c r="D1" s="223"/>
      <c r="E1" s="223"/>
      <c r="F1" s="223"/>
      <c r="G1" s="223"/>
      <c r="H1" s="223"/>
      <c r="I1" s="223"/>
      <c r="J1" s="223"/>
      <c r="K1" s="223"/>
      <c r="L1" s="223"/>
      <c r="M1" s="223"/>
      <c r="N1" s="223"/>
      <c r="O1" s="223"/>
      <c r="P1" s="72"/>
      <c r="Q1" s="72"/>
    </row>
    <row r="2" spans="1:17" ht="24.95" customHeight="1">
      <c r="A2" s="222" t="s">
        <v>96</v>
      </c>
      <c r="B2" s="222"/>
      <c r="C2" s="235" t="s">
        <v>95</v>
      </c>
      <c r="D2" s="236"/>
      <c r="E2" s="236"/>
      <c r="F2" s="236"/>
      <c r="G2" s="236"/>
      <c r="H2" s="237"/>
      <c r="I2" s="72"/>
      <c r="J2" s="72"/>
      <c r="K2" s="72"/>
      <c r="L2" s="72"/>
      <c r="M2" s="72"/>
      <c r="N2" s="72"/>
      <c r="O2" s="72"/>
      <c r="P2" s="72"/>
      <c r="Q2" s="72"/>
    </row>
    <row r="3" spans="1:17" ht="9" customHeight="1" thickBot="1">
      <c r="A3" s="72"/>
      <c r="B3" s="72"/>
      <c r="C3" s="72"/>
      <c r="D3" s="72"/>
      <c r="E3" s="72"/>
      <c r="F3" s="72"/>
      <c r="G3" s="72"/>
      <c r="H3" s="72"/>
      <c r="I3" s="72"/>
      <c r="J3" s="72"/>
      <c r="K3" s="222" t="s">
        <v>94</v>
      </c>
      <c r="L3" s="222"/>
      <c r="M3" s="225" t="s">
        <v>93</v>
      </c>
      <c r="N3" s="226"/>
      <c r="O3" s="227"/>
      <c r="P3" s="72"/>
      <c r="Q3" s="72"/>
    </row>
    <row r="4" spans="1:17" ht="15.95" customHeight="1" thickBot="1">
      <c r="A4" s="222" t="s">
        <v>92</v>
      </c>
      <c r="B4" s="222"/>
      <c r="C4" s="225" t="s">
        <v>91</v>
      </c>
      <c r="D4" s="226"/>
      <c r="E4" s="226"/>
      <c r="F4" s="226"/>
      <c r="G4" s="226"/>
      <c r="H4" s="227"/>
      <c r="I4" s="72"/>
      <c r="J4" s="72"/>
      <c r="K4" s="222"/>
      <c r="L4" s="222"/>
      <c r="M4" s="231"/>
      <c r="N4" s="232"/>
      <c r="O4" s="233"/>
      <c r="P4" s="72"/>
      <c r="Q4" s="72"/>
    </row>
    <row r="5" spans="1:17" ht="9" customHeight="1">
      <c r="A5" s="222"/>
      <c r="B5" s="222"/>
      <c r="C5" s="231"/>
      <c r="D5" s="232"/>
      <c r="E5" s="232"/>
      <c r="F5" s="232"/>
      <c r="G5" s="232"/>
      <c r="H5" s="233"/>
      <c r="I5" s="72"/>
      <c r="J5" s="72"/>
      <c r="K5" s="72"/>
      <c r="L5" s="72"/>
      <c r="M5" s="72"/>
      <c r="N5" s="72"/>
      <c r="O5" s="72"/>
      <c r="P5" s="72"/>
      <c r="Q5" s="72"/>
    </row>
    <row r="6" spans="1:17" ht="9" customHeight="1" thickBot="1">
      <c r="A6" s="72"/>
      <c r="B6" s="72"/>
      <c r="C6" s="72"/>
      <c r="D6" s="72"/>
      <c r="E6" s="72"/>
      <c r="F6" s="72"/>
      <c r="G6" s="72"/>
      <c r="H6" s="72"/>
      <c r="I6" s="72"/>
      <c r="J6" s="72"/>
      <c r="K6" s="222" t="s">
        <v>90</v>
      </c>
      <c r="L6" s="222"/>
      <c r="M6" s="225">
        <v>2019</v>
      </c>
      <c r="N6" s="226"/>
      <c r="O6" s="227"/>
      <c r="P6" s="72"/>
      <c r="Q6" s="72"/>
    </row>
    <row r="7" spans="1:17" ht="15.95" customHeight="1" thickBot="1">
      <c r="A7" s="222" t="s">
        <v>88</v>
      </c>
      <c r="B7" s="222"/>
      <c r="C7" s="225" t="s">
        <v>87</v>
      </c>
      <c r="D7" s="226"/>
      <c r="E7" s="226"/>
      <c r="F7" s="226"/>
      <c r="G7" s="226"/>
      <c r="H7" s="227"/>
      <c r="I7" s="72"/>
      <c r="J7" s="72"/>
      <c r="K7" s="222"/>
      <c r="L7" s="222"/>
      <c r="M7" s="231"/>
      <c r="N7" s="232"/>
      <c r="O7" s="233"/>
      <c r="P7" s="72"/>
      <c r="Q7" s="72"/>
    </row>
    <row r="8" spans="1:17" ht="6" customHeight="1" thickBot="1">
      <c r="A8" s="222"/>
      <c r="B8" s="222"/>
      <c r="C8" s="228"/>
      <c r="D8" s="229"/>
      <c r="E8" s="229"/>
      <c r="F8" s="229"/>
      <c r="G8" s="229"/>
      <c r="H8" s="230"/>
      <c r="I8" s="72"/>
      <c r="J8" s="72"/>
      <c r="K8" s="72"/>
      <c r="L8" s="72"/>
      <c r="M8" s="72"/>
      <c r="N8" s="72"/>
      <c r="O8" s="72"/>
      <c r="P8" s="72"/>
      <c r="Q8" s="72"/>
    </row>
    <row r="9" spans="1:17" ht="3" customHeight="1">
      <c r="A9" s="222"/>
      <c r="B9" s="222"/>
      <c r="C9" s="231"/>
      <c r="D9" s="232"/>
      <c r="E9" s="232"/>
      <c r="F9" s="232"/>
      <c r="G9" s="232"/>
      <c r="H9" s="233"/>
      <c r="I9" s="72"/>
      <c r="J9" s="72"/>
      <c r="K9" s="234" t="s">
        <v>84</v>
      </c>
      <c r="L9" s="234"/>
      <c r="M9" s="234"/>
      <c r="N9" s="234"/>
      <c r="O9" s="234"/>
      <c r="P9" s="72"/>
      <c r="Q9" s="72"/>
    </row>
    <row r="10" spans="1:17" ht="11.1" customHeight="1">
      <c r="A10" s="72"/>
      <c r="B10" s="72"/>
      <c r="C10" s="72"/>
      <c r="D10" s="72"/>
      <c r="E10" s="72"/>
      <c r="F10" s="72"/>
      <c r="G10" s="72"/>
      <c r="H10" s="72"/>
      <c r="I10" s="72"/>
      <c r="J10" s="72"/>
      <c r="K10" s="234"/>
      <c r="L10" s="234"/>
      <c r="M10" s="234"/>
      <c r="N10" s="234"/>
      <c r="O10" s="234"/>
      <c r="P10" s="72"/>
      <c r="Q10" s="72"/>
    </row>
    <row r="11" spans="1:17" ht="6" customHeight="1" thickBot="1">
      <c r="A11" s="222" t="s">
        <v>86</v>
      </c>
      <c r="B11" s="222"/>
      <c r="C11" s="225" t="s">
        <v>85</v>
      </c>
      <c r="D11" s="226"/>
      <c r="E11" s="226"/>
      <c r="F11" s="226"/>
      <c r="G11" s="226"/>
      <c r="H11" s="227"/>
      <c r="I11" s="72"/>
      <c r="J11" s="72"/>
      <c r="K11" s="234"/>
      <c r="L11" s="234"/>
      <c r="M11" s="234"/>
      <c r="N11" s="234"/>
      <c r="O11" s="234"/>
      <c r="P11" s="72"/>
      <c r="Q11" s="72"/>
    </row>
    <row r="12" spans="1:17" ht="18.95" customHeight="1">
      <c r="A12" s="222"/>
      <c r="B12" s="222"/>
      <c r="C12" s="231"/>
      <c r="D12" s="232"/>
      <c r="E12" s="232"/>
      <c r="F12" s="232"/>
      <c r="G12" s="232"/>
      <c r="H12" s="233"/>
      <c r="I12" s="72"/>
      <c r="J12" s="72"/>
      <c r="K12" s="72"/>
      <c r="L12" s="72"/>
      <c r="M12" s="72"/>
      <c r="N12" s="72"/>
      <c r="O12" s="72"/>
      <c r="P12" s="72"/>
      <c r="Q12" s="72"/>
    </row>
    <row r="13" spans="1:17" ht="20.100000000000001" customHeight="1">
      <c r="A13" s="223" t="s">
        <v>84</v>
      </c>
      <c r="B13" s="223"/>
      <c r="C13" s="223"/>
      <c r="D13" s="223"/>
      <c r="E13" s="223"/>
      <c r="F13" s="223"/>
      <c r="G13" s="223"/>
      <c r="H13" s="223"/>
      <c r="I13" s="223"/>
      <c r="J13" s="223"/>
      <c r="K13" s="223"/>
      <c r="L13" s="223"/>
      <c r="M13" s="223"/>
      <c r="N13" s="223"/>
      <c r="O13" s="223"/>
      <c r="P13" s="72"/>
      <c r="Q13" s="72"/>
    </row>
    <row r="14" spans="1:17" ht="42" customHeight="1">
      <c r="A14" s="224" t="s">
        <v>78</v>
      </c>
      <c r="B14" s="224"/>
      <c r="C14" s="224"/>
      <c r="D14" s="224"/>
      <c r="E14" s="224"/>
      <c r="F14" s="224" t="s">
        <v>77</v>
      </c>
      <c r="G14" s="224"/>
      <c r="H14" s="224"/>
      <c r="I14" s="224"/>
      <c r="J14" s="224"/>
      <c r="K14" s="224"/>
      <c r="L14" s="224"/>
      <c r="M14" s="224"/>
      <c r="N14" s="224" t="s">
        <v>76</v>
      </c>
      <c r="O14" s="224"/>
      <c r="P14" s="224"/>
      <c r="Q14" s="224"/>
    </row>
    <row r="15" spans="1:17" ht="57.95" customHeight="1">
      <c r="A15" s="78" t="s">
        <v>75</v>
      </c>
      <c r="B15" s="224" t="s">
        <v>74</v>
      </c>
      <c r="C15" s="224"/>
      <c r="D15" s="78" t="s">
        <v>73</v>
      </c>
      <c r="E15" s="78" t="s">
        <v>72</v>
      </c>
      <c r="F15" s="78" t="s">
        <v>71</v>
      </c>
      <c r="G15" s="78" t="s">
        <v>70</v>
      </c>
      <c r="H15" s="224" t="s">
        <v>69</v>
      </c>
      <c r="I15" s="224"/>
      <c r="J15" s="224" t="s">
        <v>68</v>
      </c>
      <c r="K15" s="224"/>
      <c r="L15" s="224" t="s">
        <v>67</v>
      </c>
      <c r="M15" s="224"/>
      <c r="N15" s="78" t="s">
        <v>66</v>
      </c>
      <c r="O15" s="224" t="s">
        <v>64</v>
      </c>
      <c r="P15" s="224"/>
      <c r="Q15" s="78" t="s">
        <v>63</v>
      </c>
    </row>
    <row r="16" spans="1:17" ht="231.95" hidden="1" customHeight="1">
      <c r="A16" s="82" t="s">
        <v>154</v>
      </c>
      <c r="B16" s="238">
        <v>3532</v>
      </c>
      <c r="C16" s="238"/>
      <c r="D16" s="82" t="s">
        <v>164</v>
      </c>
      <c r="E16" s="82"/>
      <c r="F16" s="82"/>
      <c r="G16" s="82"/>
      <c r="H16" s="238"/>
      <c r="I16" s="238"/>
      <c r="J16" s="238"/>
      <c r="K16" s="238"/>
      <c r="L16" s="238"/>
      <c r="M16" s="238"/>
      <c r="N16" s="83">
        <v>43480</v>
      </c>
      <c r="O16" s="239">
        <v>43830</v>
      </c>
      <c r="P16" s="240"/>
      <c r="Q16" s="82" t="s">
        <v>165</v>
      </c>
    </row>
    <row r="17" spans="1:17" ht="162" hidden="1" customHeight="1">
      <c r="A17" s="84" t="s">
        <v>62</v>
      </c>
      <c r="B17" s="241" t="s">
        <v>61</v>
      </c>
      <c r="C17" s="241"/>
      <c r="D17" s="84" t="s">
        <v>60</v>
      </c>
      <c r="E17" s="84" t="s">
        <v>59</v>
      </c>
      <c r="F17" s="84" t="s">
        <v>153</v>
      </c>
      <c r="G17" s="84" t="s">
        <v>152</v>
      </c>
      <c r="H17" s="241" t="s">
        <v>151</v>
      </c>
      <c r="I17" s="241"/>
      <c r="J17" s="241" t="s">
        <v>58</v>
      </c>
      <c r="K17" s="241"/>
      <c r="L17" s="241" t="s">
        <v>57</v>
      </c>
      <c r="M17" s="241"/>
      <c r="N17" s="85" t="s">
        <v>56</v>
      </c>
      <c r="O17" s="242" t="s">
        <v>150</v>
      </c>
      <c r="P17" s="242"/>
      <c r="Q17" s="84" t="s">
        <v>55</v>
      </c>
    </row>
    <row r="18" spans="1:17" ht="240">
      <c r="A18" s="90" t="s">
        <v>172</v>
      </c>
      <c r="B18" s="216">
        <v>3909</v>
      </c>
      <c r="C18" s="217"/>
      <c r="D18" s="89" t="s">
        <v>163</v>
      </c>
      <c r="E18" s="86"/>
      <c r="F18" s="87" t="s">
        <v>167</v>
      </c>
      <c r="G18" s="87" t="s">
        <v>168</v>
      </c>
      <c r="H18" s="214" t="s">
        <v>169</v>
      </c>
      <c r="I18" s="215"/>
      <c r="J18" s="220" t="s">
        <v>170</v>
      </c>
      <c r="K18" s="221"/>
      <c r="L18" s="220" t="s">
        <v>171</v>
      </c>
      <c r="M18" s="221"/>
      <c r="N18" s="88">
        <v>43466</v>
      </c>
      <c r="O18" s="218">
        <v>43830</v>
      </c>
      <c r="P18" s="219"/>
      <c r="Q18" s="89" t="s">
        <v>55</v>
      </c>
    </row>
  </sheetData>
  <mergeCells count="38">
    <mergeCell ref="B17:C17"/>
    <mergeCell ref="H17:I17"/>
    <mergeCell ref="J17:K17"/>
    <mergeCell ref="L17:M17"/>
    <mergeCell ref="O17:P17"/>
    <mergeCell ref="B16:C16"/>
    <mergeCell ref="H16:I16"/>
    <mergeCell ref="J16:K16"/>
    <mergeCell ref="L16:M16"/>
    <mergeCell ref="O16:P16"/>
    <mergeCell ref="A1:O1"/>
    <mergeCell ref="A2:B2"/>
    <mergeCell ref="C2:H2"/>
    <mergeCell ref="K3:L4"/>
    <mergeCell ref="M3:O4"/>
    <mergeCell ref="A4:B5"/>
    <mergeCell ref="C4:H5"/>
    <mergeCell ref="B15:C15"/>
    <mergeCell ref="H15:I15"/>
    <mergeCell ref="J15:K15"/>
    <mergeCell ref="L15:M15"/>
    <mergeCell ref="O15:P15"/>
    <mergeCell ref="K6:L7"/>
    <mergeCell ref="A13:O13"/>
    <mergeCell ref="A14:E14"/>
    <mergeCell ref="F14:M14"/>
    <mergeCell ref="N14:Q14"/>
    <mergeCell ref="A7:B9"/>
    <mergeCell ref="C7:H9"/>
    <mergeCell ref="K9:O11"/>
    <mergeCell ref="A11:B12"/>
    <mergeCell ref="C11:H12"/>
    <mergeCell ref="M6:O7"/>
    <mergeCell ref="H18:I18"/>
    <mergeCell ref="B18:C18"/>
    <mergeCell ref="O18:P18"/>
    <mergeCell ref="L18:M18"/>
    <mergeCell ref="J18:K18"/>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topLeftCell="A13" zoomScale="90" zoomScaleNormal="90" workbookViewId="0">
      <pane xSplit="3" ySplit="5" topLeftCell="D18" activePane="bottomRight" state="frozen"/>
      <selection activeCell="A13" sqref="A13"/>
      <selection pane="topRight" activeCell="D13" sqref="D13"/>
      <selection pane="bottomLeft" activeCell="A18" sqref="A18"/>
      <selection pane="bottomRight" activeCell="R23" sqref="R23"/>
    </sheetView>
  </sheetViews>
  <sheetFormatPr baseColWidth="10" defaultColWidth="9.140625" defaultRowHeight="12.75"/>
  <cols>
    <col min="1" max="1" width="11.42578125" style="68" customWidth="1"/>
    <col min="2" max="2" width="24.5703125" style="68" customWidth="1"/>
    <col min="3" max="3" width="11.42578125" style="68" customWidth="1"/>
    <col min="4" max="4" width="17.7109375" style="68" customWidth="1"/>
    <col min="5" max="5" width="21.28515625" style="68" customWidth="1"/>
    <col min="6" max="6" width="11.42578125" style="68" customWidth="1"/>
    <col min="7" max="7" width="25.42578125" style="68" customWidth="1"/>
    <col min="8" max="8" width="16.85546875" style="68" customWidth="1"/>
    <col min="9" max="9" width="8.85546875" style="68" customWidth="1"/>
    <col min="10" max="10" width="1.140625" style="68" customWidth="1"/>
    <col min="11" max="11" width="25.140625" style="68" customWidth="1"/>
    <col min="12" max="12" width="10.85546875" style="68" customWidth="1"/>
    <col min="13" max="13" width="36.28515625" style="68" customWidth="1"/>
    <col min="14" max="14" width="31.7109375" style="68" customWidth="1"/>
    <col min="15" max="15" width="8.85546875" style="68" customWidth="1"/>
    <col min="16" max="16" width="11.85546875" style="68" customWidth="1"/>
    <col min="17" max="17" width="4" style="68" customWidth="1"/>
    <col min="18" max="18" width="11.85546875" style="68" customWidth="1"/>
    <col min="19" max="19" width="5" style="68" customWidth="1"/>
    <col min="20" max="20" width="11.7109375" style="68" customWidth="1"/>
    <col min="21" max="21" width="12.28515625" style="68" customWidth="1"/>
    <col min="22" max="22" width="12.85546875" style="68" customWidth="1"/>
    <col min="23" max="23" width="3.42578125" style="68" customWidth="1"/>
    <col min="24" max="24" width="15.85546875" style="68" customWidth="1"/>
    <col min="25" max="25" width="17" style="68" customWidth="1"/>
    <col min="26" max="26" width="18.42578125" style="68" hidden="1" customWidth="1"/>
    <col min="27" max="27" width="20.5703125" style="68" customWidth="1"/>
    <col min="28" max="16384" width="9.140625" style="68"/>
  </cols>
  <sheetData>
    <row r="1" spans="1:27" ht="15.95" hidden="1" customHeight="1" thickBot="1">
      <c r="H1" s="243" t="s">
        <v>84</v>
      </c>
      <c r="I1" s="243"/>
      <c r="J1" s="243"/>
      <c r="K1" s="243"/>
      <c r="L1" s="243"/>
      <c r="M1" s="243"/>
      <c r="N1" s="243"/>
      <c r="O1" s="243"/>
      <c r="P1" s="243"/>
      <c r="Q1" s="243"/>
      <c r="R1" s="243"/>
      <c r="S1" s="243"/>
      <c r="T1" s="243"/>
      <c r="U1" s="243"/>
      <c r="V1" s="243"/>
      <c r="W1" s="69"/>
      <c r="X1" s="69"/>
      <c r="Y1" s="69"/>
    </row>
    <row r="2" spans="1:27" ht="24.95" hidden="1" customHeight="1" thickBot="1">
      <c r="H2" s="244" t="s">
        <v>96</v>
      </c>
      <c r="I2" s="244"/>
      <c r="J2" s="245" t="s">
        <v>95</v>
      </c>
      <c r="K2" s="245"/>
      <c r="L2" s="245"/>
      <c r="M2" s="245"/>
      <c r="N2" s="245"/>
      <c r="O2" s="245"/>
      <c r="P2" s="69"/>
      <c r="Q2" s="69"/>
      <c r="R2" s="69"/>
      <c r="S2" s="69"/>
      <c r="T2" s="69"/>
      <c r="U2" s="69"/>
      <c r="V2" s="69"/>
      <c r="W2" s="69"/>
      <c r="X2" s="69"/>
      <c r="Y2" s="69"/>
    </row>
    <row r="3" spans="1:27" ht="9" hidden="1" customHeight="1" thickBot="1">
      <c r="H3" s="69"/>
      <c r="I3" s="69"/>
      <c r="J3" s="69"/>
      <c r="K3" s="69"/>
      <c r="L3" s="69"/>
      <c r="M3" s="69"/>
      <c r="N3" s="69"/>
      <c r="O3" s="69"/>
      <c r="P3" s="69"/>
      <c r="Q3" s="69"/>
      <c r="R3" s="244" t="s">
        <v>94</v>
      </c>
      <c r="S3" s="244"/>
      <c r="T3" s="245" t="s">
        <v>93</v>
      </c>
      <c r="U3" s="245"/>
      <c r="V3" s="245"/>
      <c r="W3" s="69"/>
      <c r="X3" s="69"/>
      <c r="Y3" s="69"/>
    </row>
    <row r="4" spans="1:27" ht="15.95" hidden="1" customHeight="1" thickBot="1">
      <c r="H4" s="244" t="s">
        <v>92</v>
      </c>
      <c r="I4" s="244"/>
      <c r="J4" s="245" t="s">
        <v>91</v>
      </c>
      <c r="K4" s="245"/>
      <c r="L4" s="245"/>
      <c r="M4" s="245"/>
      <c r="N4" s="245"/>
      <c r="O4" s="245"/>
      <c r="P4" s="69"/>
      <c r="Q4" s="69"/>
      <c r="R4" s="244"/>
      <c r="S4" s="244"/>
      <c r="T4" s="245"/>
      <c r="U4" s="245"/>
      <c r="V4" s="245"/>
      <c r="W4" s="69"/>
      <c r="X4" s="69"/>
      <c r="Y4" s="69"/>
    </row>
    <row r="5" spans="1:27" ht="9" hidden="1" customHeight="1" thickBot="1">
      <c r="H5" s="244"/>
      <c r="I5" s="244"/>
      <c r="J5" s="245"/>
      <c r="K5" s="245"/>
      <c r="L5" s="245"/>
      <c r="M5" s="245"/>
      <c r="N5" s="245"/>
      <c r="O5" s="245"/>
      <c r="P5" s="69"/>
      <c r="Q5" s="69"/>
      <c r="R5" s="69"/>
      <c r="S5" s="69"/>
      <c r="T5" s="69"/>
      <c r="U5" s="69"/>
      <c r="V5" s="69"/>
      <c r="W5" s="69"/>
      <c r="X5" s="69"/>
      <c r="Y5" s="69"/>
    </row>
    <row r="6" spans="1:27" ht="9" hidden="1" customHeight="1" thickBot="1">
      <c r="H6" s="69"/>
      <c r="I6" s="69"/>
      <c r="J6" s="69"/>
      <c r="K6" s="69"/>
      <c r="L6" s="69"/>
      <c r="M6" s="69"/>
      <c r="N6" s="69"/>
      <c r="O6" s="69"/>
      <c r="P6" s="69"/>
      <c r="Q6" s="69"/>
      <c r="R6" s="244" t="s">
        <v>90</v>
      </c>
      <c r="S6" s="244"/>
      <c r="T6" s="245" t="s">
        <v>89</v>
      </c>
      <c r="U6" s="245"/>
      <c r="V6" s="245"/>
      <c r="W6" s="69"/>
      <c r="X6" s="69"/>
      <c r="Y6" s="69"/>
    </row>
    <row r="7" spans="1:27" ht="15.95" hidden="1" customHeight="1" thickBot="1">
      <c r="H7" s="244" t="s">
        <v>88</v>
      </c>
      <c r="I7" s="244"/>
      <c r="J7" s="245" t="s">
        <v>87</v>
      </c>
      <c r="K7" s="245"/>
      <c r="L7" s="245"/>
      <c r="M7" s="245"/>
      <c r="N7" s="245"/>
      <c r="O7" s="245"/>
      <c r="P7" s="69"/>
      <c r="Q7" s="69"/>
      <c r="R7" s="244"/>
      <c r="S7" s="244"/>
      <c r="T7" s="245"/>
      <c r="U7" s="245"/>
      <c r="V7" s="245"/>
      <c r="W7" s="69"/>
      <c r="X7" s="69"/>
      <c r="Y7" s="69"/>
    </row>
    <row r="8" spans="1:27" ht="6" hidden="1" customHeight="1" thickBot="1">
      <c r="H8" s="244"/>
      <c r="I8" s="244"/>
      <c r="J8" s="245"/>
      <c r="K8" s="245"/>
      <c r="L8" s="245"/>
      <c r="M8" s="245"/>
      <c r="N8" s="245"/>
      <c r="O8" s="245"/>
      <c r="P8" s="69"/>
      <c r="Q8" s="69"/>
      <c r="R8" s="69"/>
      <c r="S8" s="69"/>
      <c r="T8" s="69"/>
      <c r="U8" s="69"/>
      <c r="V8" s="69"/>
      <c r="W8" s="69"/>
      <c r="X8" s="69"/>
      <c r="Y8" s="69"/>
    </row>
    <row r="9" spans="1:27" ht="3" hidden="1" customHeight="1" thickBot="1">
      <c r="H9" s="244"/>
      <c r="I9" s="244"/>
      <c r="J9" s="245"/>
      <c r="K9" s="245"/>
      <c r="L9" s="245"/>
      <c r="M9" s="245"/>
      <c r="N9" s="245"/>
      <c r="O9" s="245"/>
      <c r="P9" s="69"/>
      <c r="Q9" s="69"/>
      <c r="R9" s="243" t="s">
        <v>84</v>
      </c>
      <c r="S9" s="243"/>
      <c r="T9" s="243"/>
      <c r="U9" s="243"/>
      <c r="V9" s="243"/>
      <c r="W9" s="69"/>
      <c r="X9" s="69"/>
      <c r="Y9" s="69"/>
    </row>
    <row r="10" spans="1:27" ht="11.1" hidden="1" customHeight="1" thickBot="1">
      <c r="H10" s="69"/>
      <c r="I10" s="69"/>
      <c r="J10" s="69"/>
      <c r="K10" s="69"/>
      <c r="L10" s="69"/>
      <c r="M10" s="69"/>
      <c r="N10" s="69"/>
      <c r="O10" s="69"/>
      <c r="P10" s="69"/>
      <c r="Q10" s="69"/>
      <c r="R10" s="243"/>
      <c r="S10" s="243"/>
      <c r="T10" s="243"/>
      <c r="U10" s="243"/>
      <c r="V10" s="243"/>
      <c r="W10" s="69"/>
      <c r="X10" s="69"/>
      <c r="Y10" s="69"/>
    </row>
    <row r="11" spans="1:27" ht="6" hidden="1" customHeight="1" thickBot="1">
      <c r="H11" s="244" t="s">
        <v>86</v>
      </c>
      <c r="I11" s="244"/>
      <c r="J11" s="245" t="s">
        <v>85</v>
      </c>
      <c r="K11" s="245"/>
      <c r="L11" s="245"/>
      <c r="M11" s="245"/>
      <c r="N11" s="245"/>
      <c r="O11" s="245"/>
      <c r="P11" s="69"/>
      <c r="Q11" s="69"/>
      <c r="R11" s="243"/>
      <c r="S11" s="243"/>
      <c r="T11" s="243"/>
      <c r="U11" s="243"/>
      <c r="V11" s="243"/>
      <c r="W11" s="69"/>
      <c r="X11" s="69"/>
      <c r="Y11" s="69"/>
    </row>
    <row r="12" spans="1:27" ht="18.95" hidden="1" customHeight="1" thickBot="1">
      <c r="H12" s="244"/>
      <c r="I12" s="244"/>
      <c r="J12" s="245"/>
      <c r="K12" s="245"/>
      <c r="L12" s="245"/>
      <c r="M12" s="245"/>
      <c r="N12" s="245"/>
      <c r="O12" s="245"/>
      <c r="P12" s="69"/>
      <c r="Q12" s="69"/>
      <c r="R12" s="69"/>
      <c r="S12" s="69"/>
      <c r="T12" s="69"/>
      <c r="U12" s="69"/>
      <c r="V12" s="69"/>
      <c r="W12" s="69"/>
      <c r="X12" s="69"/>
      <c r="Y12" s="69"/>
    </row>
    <row r="13" spans="1:27" ht="18.95" customHeight="1">
      <c r="B13" s="249" t="s">
        <v>0</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AA13"/>
    </row>
    <row r="14" spans="1:27" ht="18.95" customHeight="1">
      <c r="A14" s="102"/>
      <c r="B14" s="249" t="s">
        <v>148</v>
      </c>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AA14" s="198" t="s">
        <v>234</v>
      </c>
    </row>
    <row r="15" spans="1:27" ht="20.100000000000001" customHeight="1" thickBot="1">
      <c r="H15" s="243" t="s">
        <v>84</v>
      </c>
      <c r="I15" s="243"/>
      <c r="J15" s="243"/>
      <c r="K15" s="243"/>
      <c r="L15" s="243"/>
      <c r="M15" s="243"/>
      <c r="N15" s="243"/>
      <c r="O15" s="243"/>
      <c r="P15" s="243"/>
      <c r="Q15" s="243"/>
      <c r="R15" s="243"/>
      <c r="S15" s="243"/>
      <c r="T15" s="243"/>
      <c r="U15" s="243"/>
      <c r="V15" s="243"/>
      <c r="W15" s="69"/>
      <c r="X15" s="69"/>
      <c r="Y15" s="69"/>
      <c r="AA15" s="198"/>
    </row>
    <row r="16" spans="1:27" ht="32.450000000000003" customHeight="1">
      <c r="A16" s="70" t="s">
        <v>83</v>
      </c>
      <c r="B16" s="103" t="s">
        <v>43</v>
      </c>
      <c r="C16" s="103" t="s">
        <v>82</v>
      </c>
      <c r="D16" s="103" t="s">
        <v>46</v>
      </c>
      <c r="E16" s="103" t="s">
        <v>81</v>
      </c>
      <c r="F16" s="104" t="s">
        <v>80</v>
      </c>
      <c r="G16" s="105" t="s">
        <v>79</v>
      </c>
      <c r="H16" s="248" t="s">
        <v>78</v>
      </c>
      <c r="I16" s="248"/>
      <c r="J16" s="248"/>
      <c r="K16" s="248"/>
      <c r="L16" s="248"/>
      <c r="M16" s="246" t="s">
        <v>77</v>
      </c>
      <c r="N16" s="246"/>
      <c r="O16" s="246"/>
      <c r="P16" s="246"/>
      <c r="Q16" s="246"/>
      <c r="R16" s="246"/>
      <c r="S16" s="246"/>
      <c r="T16" s="246"/>
      <c r="U16" s="246" t="s">
        <v>76</v>
      </c>
      <c r="V16" s="246"/>
      <c r="W16" s="246"/>
      <c r="X16" s="246"/>
      <c r="Y16" s="247"/>
    </row>
    <row r="17" spans="1:26" ht="32.25" customHeight="1">
      <c r="A17" s="294"/>
      <c r="B17" s="295"/>
      <c r="C17" s="295"/>
      <c r="D17" s="295"/>
      <c r="E17" s="295"/>
      <c r="F17" s="295"/>
      <c r="G17" s="295"/>
      <c r="H17" s="296" t="s">
        <v>75</v>
      </c>
      <c r="I17" s="297" t="s">
        <v>74</v>
      </c>
      <c r="J17" s="297"/>
      <c r="K17" s="298" t="s">
        <v>73</v>
      </c>
      <c r="L17" s="296" t="s">
        <v>72</v>
      </c>
      <c r="M17" s="298" t="s">
        <v>71</v>
      </c>
      <c r="N17" s="298" t="s">
        <v>70</v>
      </c>
      <c r="O17" s="297" t="s">
        <v>69</v>
      </c>
      <c r="P17" s="297"/>
      <c r="Q17" s="297" t="s">
        <v>68</v>
      </c>
      <c r="R17" s="297"/>
      <c r="S17" s="297" t="s">
        <v>67</v>
      </c>
      <c r="T17" s="297"/>
      <c r="U17" s="298" t="s">
        <v>66</v>
      </c>
      <c r="V17" s="297" t="s">
        <v>65</v>
      </c>
      <c r="W17" s="297"/>
      <c r="X17" s="298" t="s">
        <v>64</v>
      </c>
      <c r="Y17" s="299" t="s">
        <v>63</v>
      </c>
      <c r="Z17" s="92" t="s">
        <v>184</v>
      </c>
    </row>
    <row r="18" spans="1:26" s="149" customFormat="1" ht="51">
      <c r="A18" s="302">
        <v>4881</v>
      </c>
      <c r="B18" s="303" t="s">
        <v>212</v>
      </c>
      <c r="C18" s="304">
        <v>0.9</v>
      </c>
      <c r="D18" s="305">
        <v>44211</v>
      </c>
      <c r="E18" s="305">
        <v>44561</v>
      </c>
      <c r="F18" s="306"/>
      <c r="G18" s="303" t="s">
        <v>213</v>
      </c>
      <c r="H18" s="307" t="s">
        <v>62</v>
      </c>
      <c r="I18" s="306"/>
      <c r="J18" s="306"/>
      <c r="K18" s="307" t="s">
        <v>60</v>
      </c>
      <c r="L18" s="307" t="s">
        <v>59</v>
      </c>
      <c r="M18" s="307" t="s">
        <v>215</v>
      </c>
      <c r="N18" s="307" t="s">
        <v>214</v>
      </c>
      <c r="O18" s="308" t="s">
        <v>182</v>
      </c>
      <c r="P18" s="308"/>
      <c r="Q18" s="308" t="s">
        <v>58</v>
      </c>
      <c r="R18" s="308"/>
      <c r="S18" s="308" t="s">
        <v>57</v>
      </c>
      <c r="T18" s="308"/>
      <c r="U18" s="309">
        <v>44211</v>
      </c>
      <c r="V18" s="310">
        <v>44561</v>
      </c>
      <c r="W18" s="308"/>
      <c r="X18" s="309">
        <v>44561</v>
      </c>
      <c r="Y18" s="307" t="s">
        <v>55</v>
      </c>
    </row>
    <row r="19" spans="1:26" ht="15">
      <c r="X19" s="300"/>
      <c r="Y19" s="301"/>
    </row>
    <row r="21" spans="1:26" hidden="1">
      <c r="A21" s="68" t="s">
        <v>54</v>
      </c>
    </row>
    <row r="39" spans="7:7">
      <c r="G39" s="92"/>
    </row>
  </sheetData>
  <mergeCells count="31">
    <mergeCell ref="AA14:AA15"/>
    <mergeCell ref="X19:Y19"/>
    <mergeCell ref="H1:V1"/>
    <mergeCell ref="H2:I2"/>
    <mergeCell ref="J2:O2"/>
    <mergeCell ref="R3:S4"/>
    <mergeCell ref="T3:V4"/>
    <mergeCell ref="H4:I5"/>
    <mergeCell ref="J4:O5"/>
    <mergeCell ref="O17:P17"/>
    <mergeCell ref="Q17:R17"/>
    <mergeCell ref="S17:T17"/>
    <mergeCell ref="V17:W17"/>
    <mergeCell ref="R6:S7"/>
    <mergeCell ref="H7:I9"/>
    <mergeCell ref="J7:O9"/>
    <mergeCell ref="R9:V11"/>
    <mergeCell ref="H11:I12"/>
    <mergeCell ref="J11:O12"/>
    <mergeCell ref="T6:V7"/>
    <mergeCell ref="O18:P18"/>
    <mergeCell ref="Q18:R18"/>
    <mergeCell ref="S18:T18"/>
    <mergeCell ref="V18:W18"/>
    <mergeCell ref="M16:T16"/>
    <mergeCell ref="U16:Y16"/>
    <mergeCell ref="I17:J17"/>
    <mergeCell ref="H15:V15"/>
    <mergeCell ref="H16:L16"/>
    <mergeCell ref="B13:Y13"/>
    <mergeCell ref="B14:Y14"/>
  </mergeCells>
  <dataValidations count="1">
    <dataValidation type="date" allowBlank="1" showInputMessage="1" showErrorMessage="1" sqref="D18:E18" xr:uid="{EBEC1569-5B3C-4F48-9EE0-11D6C550545D}">
      <formula1>44198</formula1>
      <formula2>44561</formula2>
    </dataValidation>
  </dataValidations>
  <pageMargins left="0" right="0" top="0" bottom="0" header="0.5" footer="0.5"/>
  <pageSetup pageOrder="overThenDown"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topLeftCell="A4" zoomScale="80" zoomScaleNormal="80" workbookViewId="0">
      <selection activeCell="B7" sqref="A7:XFD7"/>
    </sheetView>
  </sheetViews>
  <sheetFormatPr baseColWidth="10" defaultRowHeight="15"/>
  <cols>
    <col min="1" max="1" width="20.85546875" customWidth="1"/>
    <col min="2" max="2" width="14.42578125" customWidth="1"/>
    <col min="3" max="3" width="44.7109375" customWidth="1"/>
    <col min="4" max="4" width="7.42578125" customWidth="1"/>
    <col min="5" max="5" width="25.5703125" customWidth="1"/>
    <col min="6" max="6" width="21.42578125" customWidth="1"/>
    <col min="7" max="7" width="26" hidden="1" customWidth="1"/>
    <col min="8" max="8" width="20.5703125" customWidth="1"/>
  </cols>
  <sheetData>
    <row r="1" spans="1:8" ht="15.75" thickBot="1"/>
    <row r="2" spans="1:8" ht="18" customHeight="1">
      <c r="A2" s="253" t="s">
        <v>0</v>
      </c>
      <c r="B2" s="254"/>
      <c r="C2" s="254"/>
      <c r="D2" s="254"/>
      <c r="E2" s="254"/>
      <c r="F2" s="255"/>
    </row>
    <row r="3" spans="1:8" ht="18" customHeight="1">
      <c r="A3" s="256" t="s">
        <v>136</v>
      </c>
      <c r="B3" s="257"/>
      <c r="C3" s="257"/>
      <c r="D3" s="257"/>
      <c r="E3" s="257"/>
      <c r="F3" s="258"/>
      <c r="H3" s="198" t="s">
        <v>234</v>
      </c>
    </row>
    <row r="4" spans="1:8" ht="36" customHeight="1" thickBot="1">
      <c r="A4" s="75" t="s">
        <v>1</v>
      </c>
      <c r="B4" s="259" t="s">
        <v>161</v>
      </c>
      <c r="C4" s="259"/>
      <c r="D4" s="167" t="s">
        <v>45</v>
      </c>
      <c r="E4" s="167" t="s">
        <v>4</v>
      </c>
      <c r="F4" s="168" t="s">
        <v>107</v>
      </c>
      <c r="H4" s="198"/>
    </row>
    <row r="5" spans="1:8" ht="102" customHeight="1">
      <c r="A5" s="260" t="s">
        <v>149</v>
      </c>
      <c r="B5" s="151">
        <v>4851</v>
      </c>
      <c r="C5" s="151" t="s">
        <v>201</v>
      </c>
      <c r="D5" s="166">
        <v>4</v>
      </c>
      <c r="E5" s="152" t="s">
        <v>179</v>
      </c>
      <c r="F5" s="166" t="s">
        <v>202</v>
      </c>
      <c r="G5" s="94">
        <f>(14363333+3826666+1843208+17603280+4980000+4980000+16750000)</f>
        <v>64346487</v>
      </c>
    </row>
    <row r="6" spans="1:8" ht="102" customHeight="1">
      <c r="A6" s="261"/>
      <c r="B6" s="151">
        <v>4791</v>
      </c>
      <c r="C6" s="151" t="s">
        <v>203</v>
      </c>
      <c r="D6" s="172">
        <v>1</v>
      </c>
      <c r="E6" s="152" t="s">
        <v>179</v>
      </c>
      <c r="F6" s="166" t="s">
        <v>202</v>
      </c>
      <c r="G6" s="94">
        <f>32045000+33952727</f>
        <v>65997727</v>
      </c>
    </row>
    <row r="7" spans="1:8" ht="102" customHeight="1">
      <c r="A7" s="261"/>
      <c r="B7" s="151">
        <v>4683</v>
      </c>
      <c r="C7" s="169" t="s">
        <v>250</v>
      </c>
      <c r="D7" s="172">
        <v>1</v>
      </c>
      <c r="E7" s="152" t="s">
        <v>208</v>
      </c>
      <c r="F7" s="166" t="s">
        <v>209</v>
      </c>
      <c r="G7" s="94">
        <f>5529625+16438799+6107500</f>
        <v>28075924</v>
      </c>
    </row>
    <row r="8" spans="1:8" ht="102" customHeight="1">
      <c r="A8" s="261"/>
      <c r="B8" s="151">
        <v>4852</v>
      </c>
      <c r="C8" s="169" t="s">
        <v>249</v>
      </c>
      <c r="D8" s="178">
        <v>2</v>
      </c>
      <c r="E8" s="152" t="s">
        <v>210</v>
      </c>
      <c r="F8" s="166" t="s">
        <v>211</v>
      </c>
      <c r="G8" s="94">
        <f>8777999+16438799+6107500</f>
        <v>31324298</v>
      </c>
    </row>
    <row r="9" spans="1:8" ht="102" customHeight="1">
      <c r="A9" s="261"/>
      <c r="B9" s="151">
        <v>4816</v>
      </c>
      <c r="C9" s="169" t="s">
        <v>245</v>
      </c>
      <c r="D9" s="166">
        <v>12</v>
      </c>
      <c r="E9" s="152" t="s">
        <v>183</v>
      </c>
      <c r="F9" s="166" t="s">
        <v>248</v>
      </c>
      <c r="G9" s="94"/>
    </row>
    <row r="10" spans="1:8" ht="102" customHeight="1">
      <c r="A10" s="261"/>
      <c r="B10" s="151">
        <v>4818</v>
      </c>
      <c r="C10" s="169" t="s">
        <v>246</v>
      </c>
      <c r="D10" s="166">
        <v>12</v>
      </c>
      <c r="E10" s="152" t="s">
        <v>183</v>
      </c>
      <c r="F10" s="166" t="s">
        <v>248</v>
      </c>
      <c r="G10" s="94"/>
    </row>
    <row r="11" spans="1:8" ht="102" customHeight="1">
      <c r="A11" s="261"/>
      <c r="B11" s="151">
        <v>4820</v>
      </c>
      <c r="C11" s="169" t="s">
        <v>247</v>
      </c>
      <c r="D11" s="166">
        <v>5</v>
      </c>
      <c r="E11" s="152" t="s">
        <v>183</v>
      </c>
      <c r="F11" s="166" t="s">
        <v>248</v>
      </c>
      <c r="G11" s="94">
        <f>14363333+24566665+7372833+41088320+9960000+26498498+41875000</f>
        <v>165724649</v>
      </c>
    </row>
    <row r="12" spans="1:8" ht="102" customHeight="1">
      <c r="A12" s="106" t="s">
        <v>137</v>
      </c>
      <c r="B12" s="151">
        <v>5086</v>
      </c>
      <c r="C12" s="151" t="s">
        <v>205</v>
      </c>
      <c r="D12" s="173">
        <v>0.95</v>
      </c>
      <c r="E12" s="152" t="s">
        <v>179</v>
      </c>
      <c r="F12" s="166" t="s">
        <v>202</v>
      </c>
      <c r="G12" s="94">
        <v>0</v>
      </c>
    </row>
    <row r="13" spans="1:8" ht="102" customHeight="1">
      <c r="A13" s="262" t="s">
        <v>190</v>
      </c>
      <c r="B13" s="166">
        <v>5087</v>
      </c>
      <c r="C13" s="151" t="s">
        <v>206</v>
      </c>
      <c r="D13" s="173">
        <v>0.95</v>
      </c>
      <c r="E13" s="152" t="s">
        <v>179</v>
      </c>
      <c r="F13" s="166" t="s">
        <v>202</v>
      </c>
      <c r="G13" s="95"/>
    </row>
    <row r="14" spans="1:8" s="16" customFormat="1" ht="110.25" customHeight="1" thickBot="1">
      <c r="A14" s="263"/>
      <c r="B14" s="151">
        <v>4846</v>
      </c>
      <c r="C14" s="151" t="s">
        <v>207</v>
      </c>
      <c r="D14" s="172">
        <v>1</v>
      </c>
      <c r="E14" s="152" t="s">
        <v>179</v>
      </c>
      <c r="F14" s="166" t="s">
        <v>202</v>
      </c>
      <c r="G14" s="94">
        <f>14551163+25125000</f>
        <v>39676163</v>
      </c>
    </row>
    <row r="15" spans="1:8" ht="102" hidden="1" customHeight="1">
      <c r="A15" s="107" t="s">
        <v>138</v>
      </c>
      <c r="B15" s="127"/>
      <c r="C15" s="127"/>
      <c r="D15" s="128"/>
      <c r="E15" s="127"/>
      <c r="F15" s="129"/>
    </row>
    <row r="16" spans="1:8" ht="15.75">
      <c r="A16" s="19"/>
      <c r="B16" s="19"/>
      <c r="C16" s="19"/>
      <c r="D16" s="19"/>
      <c r="E16" s="251"/>
      <c r="F16" s="252"/>
      <c r="G16" s="99">
        <f>SUM(G5:G15)</f>
        <v>395145248</v>
      </c>
    </row>
    <row r="17" spans="1:6" ht="15.75">
      <c r="A17" s="19"/>
      <c r="B17" s="19"/>
      <c r="C17" s="19"/>
      <c r="D17" s="19"/>
      <c r="E17" s="19"/>
      <c r="F17" s="19"/>
    </row>
    <row r="18" spans="1:6" ht="15.75">
      <c r="A18" s="19"/>
      <c r="B18" s="19"/>
      <c r="C18" s="19"/>
      <c r="D18" s="19"/>
      <c r="E18" s="19"/>
      <c r="F18" s="19"/>
    </row>
    <row r="19" spans="1:6" ht="15.75">
      <c r="A19" s="19"/>
      <c r="B19" s="19"/>
      <c r="C19" s="19"/>
      <c r="D19" s="19"/>
      <c r="E19" s="19"/>
      <c r="F19" s="19"/>
    </row>
    <row r="20" spans="1:6" ht="15.75">
      <c r="A20" s="19"/>
      <c r="B20" s="19"/>
      <c r="C20" s="19"/>
      <c r="D20" s="19"/>
      <c r="E20" s="19"/>
      <c r="F20" s="19"/>
    </row>
    <row r="21" spans="1:6">
      <c r="A21" s="18"/>
      <c r="B21" s="18"/>
      <c r="C21" s="18"/>
      <c r="D21" s="18"/>
      <c r="E21" s="18"/>
      <c r="F21" s="18"/>
    </row>
    <row r="22" spans="1:6">
      <c r="A22" s="18"/>
      <c r="B22" s="18"/>
      <c r="C22" s="18"/>
      <c r="D22" s="18"/>
      <c r="E22" s="18"/>
      <c r="F22" s="18"/>
    </row>
    <row r="23" spans="1:6">
      <c r="A23" s="18"/>
      <c r="B23" s="18"/>
      <c r="C23" s="18"/>
      <c r="D23" s="18"/>
      <c r="E23" s="18"/>
      <c r="F23" s="18"/>
    </row>
    <row r="24" spans="1:6">
      <c r="A24" s="18"/>
      <c r="B24" s="18"/>
      <c r="C24" s="18"/>
      <c r="D24" s="18"/>
      <c r="E24" s="18"/>
      <c r="F24" s="18"/>
    </row>
    <row r="25" spans="1:6">
      <c r="A25" s="18"/>
      <c r="B25" s="18"/>
      <c r="C25" s="18"/>
      <c r="D25" s="18"/>
      <c r="E25" s="18"/>
      <c r="F25" s="18"/>
    </row>
    <row r="26" spans="1:6">
      <c r="A26" s="18"/>
      <c r="B26" s="18"/>
      <c r="C26" s="18"/>
      <c r="D26" s="18"/>
      <c r="E26" s="18"/>
      <c r="F26" s="18"/>
    </row>
  </sheetData>
  <mergeCells count="7">
    <mergeCell ref="H3:H4"/>
    <mergeCell ref="E16:F16"/>
    <mergeCell ref="A2:F2"/>
    <mergeCell ref="A3:F3"/>
    <mergeCell ref="B4:C4"/>
    <mergeCell ref="A5:A11"/>
    <mergeCell ref="A13:A14"/>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2"/>
  <sheetViews>
    <sheetView zoomScale="80" zoomScaleNormal="80" workbookViewId="0">
      <pane xSplit="1" ySplit="4" topLeftCell="B5" activePane="bottomRight" state="frozen"/>
      <selection pane="topRight" activeCell="B1" sqref="B1"/>
      <selection pane="bottomLeft" activeCell="A5" sqref="A5"/>
      <selection pane="bottomRight" activeCell="C8" sqref="C8"/>
    </sheetView>
  </sheetViews>
  <sheetFormatPr baseColWidth="10" defaultRowHeight="15"/>
  <cols>
    <col min="1" max="1" width="34.85546875" customWidth="1"/>
    <col min="2" max="2" width="15.5703125" bestFit="1" customWidth="1"/>
    <col min="3" max="3" width="45" customWidth="1"/>
    <col min="4" max="4" width="15.7109375" customWidth="1"/>
    <col min="5" max="5" width="25.7109375" customWidth="1"/>
    <col min="6" max="6" width="15" customWidth="1"/>
    <col min="7" max="7" width="15.5703125" customWidth="1"/>
    <col min="8" max="8" width="23.42578125" hidden="1" customWidth="1"/>
    <col min="9" max="9" width="15.28515625" customWidth="1"/>
  </cols>
  <sheetData>
    <row r="2" spans="1:9">
      <c r="A2" s="265" t="s">
        <v>0</v>
      </c>
      <c r="B2" s="266"/>
      <c r="C2" s="266"/>
      <c r="D2" s="266"/>
      <c r="E2" s="266"/>
      <c r="F2" s="266"/>
      <c r="G2" s="266"/>
    </row>
    <row r="3" spans="1:9">
      <c r="A3" s="265" t="s">
        <v>217</v>
      </c>
      <c r="B3" s="266"/>
      <c r="C3" s="266"/>
      <c r="D3" s="266"/>
      <c r="E3" s="266"/>
      <c r="F3" s="266"/>
      <c r="G3" s="266"/>
      <c r="I3" s="198" t="s">
        <v>234</v>
      </c>
    </row>
    <row r="4" spans="1:9" ht="30.75" thickBot="1">
      <c r="A4" s="75" t="s">
        <v>1</v>
      </c>
      <c r="B4" s="268" t="s">
        <v>161</v>
      </c>
      <c r="C4" s="268" t="s">
        <v>156</v>
      </c>
      <c r="D4" s="155" t="s">
        <v>3</v>
      </c>
      <c r="E4" s="155" t="s">
        <v>4</v>
      </c>
      <c r="F4" s="76" t="s">
        <v>21</v>
      </c>
      <c r="G4" s="75" t="s">
        <v>22</v>
      </c>
      <c r="H4" t="s">
        <v>184</v>
      </c>
      <c r="I4" s="198"/>
    </row>
    <row r="5" spans="1:9" ht="52.9" customHeight="1">
      <c r="A5" s="160" t="s">
        <v>180</v>
      </c>
      <c r="B5" s="160">
        <v>4615</v>
      </c>
      <c r="C5" s="161" t="s">
        <v>199</v>
      </c>
      <c r="D5" s="160">
        <v>4</v>
      </c>
      <c r="E5" s="160" t="s">
        <v>142</v>
      </c>
      <c r="F5" s="143">
        <v>44206</v>
      </c>
      <c r="G5" s="143">
        <v>44561</v>
      </c>
      <c r="H5" s="97"/>
    </row>
    <row r="6" spans="1:9" ht="73.900000000000006" customHeight="1">
      <c r="A6" s="267" t="s">
        <v>6</v>
      </c>
      <c r="B6" s="160">
        <v>4996</v>
      </c>
      <c r="C6" s="161" t="s">
        <v>253</v>
      </c>
      <c r="D6" s="146">
        <v>4</v>
      </c>
      <c r="E6" s="144" t="s">
        <v>181</v>
      </c>
      <c r="F6" s="170">
        <v>44348</v>
      </c>
      <c r="G6" s="174">
        <v>44544</v>
      </c>
      <c r="H6" s="98">
        <f>SUM(H5:H5)</f>
        <v>0</v>
      </c>
    </row>
    <row r="7" spans="1:9" ht="55.15" customHeight="1">
      <c r="A7" s="267"/>
      <c r="B7" s="160">
        <v>4747</v>
      </c>
      <c r="C7" s="161" t="s">
        <v>254</v>
      </c>
      <c r="D7" s="145">
        <v>0.9</v>
      </c>
      <c r="E7" s="144" t="s">
        <v>198</v>
      </c>
      <c r="F7" s="147">
        <v>44198</v>
      </c>
      <c r="G7" s="147">
        <v>44561</v>
      </c>
    </row>
    <row r="8" spans="1:9" ht="60">
      <c r="A8" s="264" t="s">
        <v>12</v>
      </c>
      <c r="B8" s="160">
        <v>4623</v>
      </c>
      <c r="C8" s="161" t="s">
        <v>251</v>
      </c>
      <c r="D8" s="145">
        <v>1</v>
      </c>
      <c r="E8" s="144" t="s">
        <v>142</v>
      </c>
      <c r="F8" s="147">
        <v>44206</v>
      </c>
      <c r="G8" s="147">
        <v>44550</v>
      </c>
    </row>
    <row r="9" spans="1:9" ht="60">
      <c r="A9" s="264"/>
      <c r="B9" s="160">
        <v>4624</v>
      </c>
      <c r="C9" s="161" t="s">
        <v>252</v>
      </c>
      <c r="D9" s="159">
        <v>5</v>
      </c>
      <c r="E9" s="144" t="s">
        <v>142</v>
      </c>
      <c r="F9" s="147">
        <v>44206</v>
      </c>
      <c r="G9" s="147">
        <v>44550</v>
      </c>
    </row>
    <row r="10" spans="1:9">
      <c r="A10" s="175"/>
      <c r="B10" s="175"/>
      <c r="C10" s="175"/>
      <c r="D10" s="175"/>
      <c r="E10" s="175"/>
      <c r="F10" s="175"/>
      <c r="G10" s="175"/>
    </row>
    <row r="11" spans="1:9">
      <c r="A11" s="175"/>
      <c r="B11" s="175"/>
      <c r="C11" s="175"/>
      <c r="D11" s="175"/>
      <c r="E11" s="175"/>
      <c r="F11" s="175"/>
      <c r="G11" s="175"/>
    </row>
    <row r="12" spans="1:9">
      <c r="A12" s="175"/>
      <c r="B12" s="175"/>
      <c r="C12" s="175"/>
      <c r="D12" s="175"/>
      <c r="E12" s="175"/>
      <c r="F12" s="175"/>
      <c r="G12" s="175"/>
    </row>
  </sheetData>
  <mergeCells count="6">
    <mergeCell ref="A8:A9"/>
    <mergeCell ref="I3:I4"/>
    <mergeCell ref="A2:G2"/>
    <mergeCell ref="A3:G3"/>
    <mergeCell ref="A6:A7"/>
    <mergeCell ref="B4:C4"/>
  </mergeCells>
  <dataValidations count="1">
    <dataValidation type="date" allowBlank="1" showInputMessage="1" showErrorMessage="1" sqref="F5:G5 G7 F6:F7 F8:G9" xr:uid="{D43FE6DF-43F5-445F-A774-FEF599E88905}">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
  <sheetViews>
    <sheetView zoomScale="85" zoomScaleNormal="85" workbookViewId="0">
      <selection activeCell="C4" sqref="C4"/>
    </sheetView>
  </sheetViews>
  <sheetFormatPr baseColWidth="10" defaultRowHeight="15"/>
  <cols>
    <col min="1" max="1" width="28.140625" customWidth="1"/>
    <col min="2" max="2" width="16.140625" bestFit="1" customWidth="1"/>
    <col min="3" max="3" width="47.28515625" customWidth="1"/>
    <col min="4" max="4" width="23.140625" customWidth="1"/>
    <col min="5" max="5" width="18.85546875" customWidth="1"/>
    <col min="6" max="6" width="19.5703125" customWidth="1"/>
    <col min="7" max="7" width="13" customWidth="1"/>
    <col min="8" max="8" width="18.42578125" hidden="1" customWidth="1"/>
  </cols>
  <sheetData>
    <row r="1" spans="1:8" s="157" customFormat="1" ht="22.9" customHeight="1">
      <c r="A1" s="271" t="s">
        <v>0</v>
      </c>
      <c r="B1" s="272"/>
      <c r="C1" s="272"/>
      <c r="D1" s="272"/>
      <c r="E1" s="272"/>
      <c r="F1" s="272"/>
      <c r="G1" s="156"/>
    </row>
    <row r="2" spans="1:8" s="157" customFormat="1" ht="22.9" customHeight="1" thickBot="1">
      <c r="A2" s="273" t="s">
        <v>135</v>
      </c>
      <c r="B2" s="274"/>
      <c r="C2" s="274"/>
      <c r="D2" s="274"/>
      <c r="E2" s="274"/>
      <c r="F2" s="274"/>
      <c r="G2" s="275"/>
    </row>
    <row r="3" spans="1:8" ht="33.6" customHeight="1">
      <c r="A3" s="118" t="s">
        <v>1</v>
      </c>
      <c r="B3" s="269" t="s">
        <v>161</v>
      </c>
      <c r="C3" s="270"/>
      <c r="D3" s="119" t="s">
        <v>45</v>
      </c>
      <c r="E3" s="119" t="s">
        <v>4</v>
      </c>
      <c r="F3" s="119" t="s">
        <v>130</v>
      </c>
      <c r="G3" s="121" t="s">
        <v>129</v>
      </c>
      <c r="H3" s="109" t="s">
        <v>184</v>
      </c>
    </row>
    <row r="4" spans="1:8" ht="30">
      <c r="A4" s="276" t="s">
        <v>218</v>
      </c>
      <c r="B4" s="43">
        <v>4683</v>
      </c>
      <c r="C4" s="43" t="s">
        <v>250</v>
      </c>
      <c r="D4" s="176">
        <v>1</v>
      </c>
      <c r="E4" s="43" t="s">
        <v>208</v>
      </c>
      <c r="F4" s="7">
        <v>44256</v>
      </c>
      <c r="G4" s="7">
        <v>44530</v>
      </c>
      <c r="H4">
        <f>52764911+51866139</f>
        <v>104631050</v>
      </c>
    </row>
    <row r="5" spans="1:8" ht="45">
      <c r="A5" s="277"/>
      <c r="B5" s="43">
        <v>4561</v>
      </c>
      <c r="C5" s="171" t="s">
        <v>255</v>
      </c>
      <c r="D5" s="43">
        <v>4</v>
      </c>
      <c r="E5" s="43" t="s">
        <v>162</v>
      </c>
      <c r="F5" s="7">
        <v>44242</v>
      </c>
      <c r="G5" s="7">
        <v>44484</v>
      </c>
    </row>
    <row r="6" spans="1:8" ht="30">
      <c r="A6" s="277"/>
      <c r="B6" s="43">
        <v>4720</v>
      </c>
      <c r="C6" s="43" t="s">
        <v>221</v>
      </c>
      <c r="D6" s="43">
        <v>3</v>
      </c>
      <c r="E6" s="43" t="s">
        <v>222</v>
      </c>
      <c r="F6" s="7">
        <v>44198</v>
      </c>
      <c r="G6" s="7">
        <v>44561</v>
      </c>
    </row>
    <row r="7" spans="1:8" ht="30">
      <c r="A7" s="277"/>
      <c r="B7" s="43">
        <v>4722</v>
      </c>
      <c r="C7" s="43" t="s">
        <v>223</v>
      </c>
      <c r="D7" s="176">
        <v>1</v>
      </c>
      <c r="E7" s="43" t="s">
        <v>222</v>
      </c>
      <c r="F7" s="7">
        <v>44198</v>
      </c>
      <c r="G7" s="7">
        <v>44561</v>
      </c>
    </row>
    <row r="8" spans="1:8" ht="30">
      <c r="A8" s="277"/>
      <c r="B8" s="43">
        <v>4724</v>
      </c>
      <c r="C8" s="43" t="s">
        <v>224</v>
      </c>
      <c r="D8" s="176">
        <v>1</v>
      </c>
      <c r="E8" s="43" t="s">
        <v>222</v>
      </c>
      <c r="F8" s="7">
        <v>44198</v>
      </c>
      <c r="G8" s="7">
        <v>44561</v>
      </c>
    </row>
    <row r="9" spans="1:8" ht="30">
      <c r="A9" s="277"/>
      <c r="B9" s="43">
        <v>4763</v>
      </c>
      <c r="C9" s="43" t="s">
        <v>225</v>
      </c>
      <c r="D9" s="43">
        <v>15</v>
      </c>
      <c r="E9" s="43" t="s">
        <v>222</v>
      </c>
      <c r="F9" s="7">
        <v>44198</v>
      </c>
      <c r="G9" s="7">
        <v>44561</v>
      </c>
    </row>
    <row r="10" spans="1:8" ht="30">
      <c r="A10" s="277"/>
      <c r="B10" s="43">
        <v>4765</v>
      </c>
      <c r="C10" s="43" t="s">
        <v>226</v>
      </c>
      <c r="D10" s="43">
        <v>3</v>
      </c>
      <c r="E10" s="43" t="s">
        <v>222</v>
      </c>
      <c r="F10" s="7">
        <v>44211</v>
      </c>
      <c r="G10" s="7">
        <v>44316</v>
      </c>
    </row>
    <row r="11" spans="1:8" ht="30">
      <c r="A11" s="277"/>
      <c r="B11" s="43">
        <v>5118</v>
      </c>
      <c r="C11" s="43" t="s">
        <v>260</v>
      </c>
      <c r="D11" s="43">
        <v>6</v>
      </c>
      <c r="E11" s="43" t="s">
        <v>222</v>
      </c>
      <c r="F11" s="7">
        <v>44256</v>
      </c>
      <c r="G11" s="7">
        <v>44554</v>
      </c>
      <c r="H11" s="94"/>
    </row>
    <row r="12" spans="1:8" ht="45">
      <c r="A12" s="278"/>
      <c r="B12" s="43">
        <v>5046</v>
      </c>
      <c r="C12" s="43" t="s">
        <v>262</v>
      </c>
      <c r="D12" s="184">
        <v>3700000000000</v>
      </c>
      <c r="E12" s="147" t="s">
        <v>264</v>
      </c>
      <c r="F12" s="147">
        <v>44211</v>
      </c>
      <c r="G12" s="148">
        <v>44561</v>
      </c>
      <c r="H12" s="94"/>
    </row>
    <row r="13" spans="1:8" ht="60">
      <c r="A13" s="158" t="s">
        <v>220</v>
      </c>
      <c r="B13" s="43"/>
      <c r="C13" s="43"/>
      <c r="D13" s="171"/>
      <c r="E13" s="171"/>
      <c r="F13" s="7"/>
      <c r="G13" s="7"/>
      <c r="H13" s="96"/>
    </row>
    <row r="14" spans="1:8" ht="30">
      <c r="A14" s="158" t="s">
        <v>219</v>
      </c>
      <c r="B14" s="43">
        <v>5120</v>
      </c>
      <c r="C14" s="43" t="s">
        <v>261</v>
      </c>
      <c r="D14" s="43">
        <v>5</v>
      </c>
      <c r="E14" s="43" t="s">
        <v>222</v>
      </c>
      <c r="F14" s="7">
        <v>44271</v>
      </c>
      <c r="G14" s="7">
        <v>44561</v>
      </c>
    </row>
    <row r="15" spans="1:8" ht="30">
      <c r="A15" s="158" t="s">
        <v>160</v>
      </c>
      <c r="B15" s="43"/>
      <c r="C15" s="181"/>
      <c r="D15" s="180"/>
      <c r="E15" s="181"/>
      <c r="F15" s="183"/>
      <c r="G15" s="182"/>
    </row>
  </sheetData>
  <mergeCells count="4">
    <mergeCell ref="B3:C3"/>
    <mergeCell ref="A1:F1"/>
    <mergeCell ref="A2:G2"/>
    <mergeCell ref="A4:A12"/>
  </mergeCells>
  <dataValidations count="1">
    <dataValidation type="date" allowBlank="1" showInputMessage="1" showErrorMessage="1" sqref="F15 F12:G13" xr:uid="{158C975C-96CE-491C-A0A4-84AE1C764062}">
      <formula1>44198</formula1>
      <formula2>44561</formula2>
    </dataValidation>
  </dataValidations>
  <pageMargins left="0.70866141732283472" right="0.70866141732283472" top="0.74803149606299213" bottom="0.74803149606299213" header="0.31496062992125984" footer="0.31496062992125984"/>
  <pageSetup scale="5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9E56-474B-462D-95D1-80C53A070D4A}">
  <sheetPr>
    <pageSetUpPr fitToPage="1"/>
  </sheetPr>
  <dimension ref="A1:K13"/>
  <sheetViews>
    <sheetView zoomScale="85" zoomScaleNormal="85" workbookViewId="0">
      <selection activeCell="B4" sqref="B4"/>
    </sheetView>
  </sheetViews>
  <sheetFormatPr baseColWidth="10" defaultRowHeight="15"/>
  <cols>
    <col min="1" max="1" width="21.85546875" customWidth="1"/>
    <col min="2" max="2" width="16.140625" bestFit="1" customWidth="1"/>
    <col min="3" max="3" width="26.5703125" customWidth="1"/>
    <col min="4" max="4" width="33.28515625" hidden="1" customWidth="1"/>
    <col min="5" max="5" width="25.140625" hidden="1" customWidth="1"/>
    <col min="6" max="6" width="6.140625" bestFit="1" customWidth="1"/>
    <col min="7" max="7" width="20.5703125" hidden="1" customWidth="1"/>
    <col min="8" max="8" width="18.85546875" customWidth="1"/>
    <col min="9" max="9" width="19.5703125" customWidth="1"/>
    <col min="10" max="10" width="13" customWidth="1"/>
    <col min="11" max="11" width="18.42578125" hidden="1" customWidth="1"/>
  </cols>
  <sheetData>
    <row r="1" spans="1:11" ht="15" customHeight="1">
      <c r="A1" s="279" t="s">
        <v>0</v>
      </c>
      <c r="B1" s="280"/>
      <c r="C1" s="280"/>
      <c r="D1" s="280"/>
      <c r="E1" s="280"/>
      <c r="F1" s="280"/>
      <c r="G1" s="280"/>
      <c r="H1" s="280"/>
      <c r="I1" s="280"/>
      <c r="J1" s="112"/>
    </row>
    <row r="2" spans="1:11" ht="29.45" customHeight="1" thickBot="1">
      <c r="A2" s="265" t="s">
        <v>191</v>
      </c>
      <c r="B2" s="266"/>
      <c r="C2" s="266"/>
      <c r="D2" s="266"/>
      <c r="E2" s="266"/>
      <c r="F2" s="266"/>
      <c r="G2" s="266"/>
      <c r="H2" s="266"/>
      <c r="I2" s="266"/>
      <c r="J2" s="281"/>
    </row>
    <row r="3" spans="1:11" ht="38.450000000000003" customHeight="1">
      <c r="A3" s="118" t="s">
        <v>1</v>
      </c>
      <c r="B3" s="269" t="s">
        <v>161</v>
      </c>
      <c r="C3" s="270"/>
      <c r="D3" s="119" t="s">
        <v>132</v>
      </c>
      <c r="E3" s="119" t="s">
        <v>2</v>
      </c>
      <c r="F3" s="119" t="s">
        <v>45</v>
      </c>
      <c r="G3" s="120" t="s">
        <v>131</v>
      </c>
      <c r="H3" s="119" t="s">
        <v>4</v>
      </c>
      <c r="I3" s="119" t="s">
        <v>130</v>
      </c>
      <c r="J3" s="121" t="s">
        <v>129</v>
      </c>
      <c r="K3" s="109" t="s">
        <v>184</v>
      </c>
    </row>
    <row r="4" spans="1:11" ht="103.5" customHeight="1">
      <c r="A4" s="108" t="s">
        <v>200</v>
      </c>
      <c r="B4" s="43">
        <v>4639</v>
      </c>
      <c r="C4" s="5" t="s">
        <v>256</v>
      </c>
      <c r="D4" s="177"/>
      <c r="E4" s="171"/>
      <c r="F4" s="179">
        <v>1</v>
      </c>
      <c r="G4" s="6"/>
      <c r="H4" s="7" t="s">
        <v>257</v>
      </c>
      <c r="I4" s="7">
        <v>44200</v>
      </c>
      <c r="J4" s="7">
        <v>44561</v>
      </c>
      <c r="K4" s="96"/>
    </row>
    <row r="5" spans="1:11" ht="104.25" hidden="1" customHeight="1">
      <c r="A5" s="261"/>
      <c r="B5" s="123"/>
      <c r="C5" s="123"/>
      <c r="D5" s="81"/>
      <c r="E5" s="81"/>
      <c r="F5" s="46"/>
      <c r="G5" s="81"/>
      <c r="H5" s="73"/>
      <c r="I5" s="74"/>
      <c r="J5" s="113"/>
    </row>
    <row r="6" spans="1:11" ht="104.25" hidden="1" customHeight="1">
      <c r="A6" s="261"/>
      <c r="B6" s="123"/>
      <c r="C6" s="123"/>
      <c r="D6" s="81"/>
      <c r="E6" s="81"/>
      <c r="F6" s="46"/>
      <c r="G6" s="81"/>
      <c r="H6" s="73"/>
      <c r="I6" s="77"/>
      <c r="J6" s="113"/>
    </row>
    <row r="7" spans="1:11" ht="165.75" hidden="1" customHeight="1">
      <c r="A7" s="261"/>
      <c r="B7" s="123"/>
      <c r="C7" s="123"/>
      <c r="D7" s="81"/>
      <c r="E7" s="81"/>
      <c r="F7" s="46"/>
      <c r="G7" s="81"/>
      <c r="H7" s="73"/>
      <c r="I7" s="77"/>
      <c r="J7" s="113"/>
    </row>
    <row r="8" spans="1:11" ht="165.75" hidden="1" customHeight="1">
      <c r="A8" s="261"/>
      <c r="B8" s="123"/>
      <c r="C8" s="123"/>
      <c r="D8" s="81"/>
      <c r="E8" s="81"/>
      <c r="F8" s="46"/>
      <c r="G8" s="81"/>
      <c r="H8" s="73"/>
      <c r="I8" s="77"/>
      <c r="J8" s="113"/>
    </row>
    <row r="9" spans="1:11" ht="165.75" hidden="1" customHeight="1">
      <c r="A9" s="261"/>
      <c r="B9" s="123"/>
      <c r="C9" s="123"/>
      <c r="D9" s="81"/>
      <c r="E9" s="81"/>
      <c r="F9" s="46"/>
      <c r="G9" s="81"/>
      <c r="H9" s="73"/>
      <c r="I9" s="77"/>
      <c r="J9" s="113"/>
    </row>
    <row r="10" spans="1:11" ht="144" hidden="1" customHeight="1">
      <c r="A10" s="261"/>
      <c r="B10" s="123"/>
      <c r="C10" s="123"/>
      <c r="D10" s="81"/>
      <c r="E10" s="81"/>
      <c r="F10" s="46"/>
      <c r="G10" s="81"/>
      <c r="H10" s="73"/>
      <c r="I10" s="74"/>
      <c r="J10" s="113"/>
    </row>
    <row r="11" spans="1:11" ht="129" hidden="1" customHeight="1" thickBot="1">
      <c r="A11" s="282"/>
      <c r="B11" s="54"/>
      <c r="C11" s="54"/>
      <c r="D11" s="114"/>
      <c r="E11" s="114"/>
      <c r="F11" s="52"/>
      <c r="G11" s="114"/>
      <c r="H11" s="115"/>
      <c r="I11" s="116"/>
      <c r="J11" s="117"/>
    </row>
    <row r="12" spans="1:11" ht="117.75" hidden="1" customHeight="1">
      <c r="A12" s="93" t="s">
        <v>160</v>
      </c>
      <c r="B12" s="93">
        <v>3600</v>
      </c>
      <c r="C12" s="93" t="s">
        <v>159</v>
      </c>
      <c r="D12" s="110"/>
      <c r="E12" s="93" t="s">
        <v>157</v>
      </c>
      <c r="F12" s="93">
        <v>2</v>
      </c>
      <c r="G12" s="110"/>
      <c r="H12" s="93" t="s">
        <v>155</v>
      </c>
      <c r="I12" s="111">
        <v>43479</v>
      </c>
      <c r="J12" s="111">
        <v>43819</v>
      </c>
      <c r="K12" t="s">
        <v>178</v>
      </c>
    </row>
    <row r="13" spans="1:11">
      <c r="I13" s="283"/>
      <c r="J13" s="283"/>
      <c r="K13" s="98">
        <f>SUM(K4:K4)</f>
        <v>0</v>
      </c>
    </row>
  </sheetData>
  <mergeCells count="5">
    <mergeCell ref="A1:I1"/>
    <mergeCell ref="A2:J2"/>
    <mergeCell ref="A5:A11"/>
    <mergeCell ref="I13:J13"/>
    <mergeCell ref="B3:C3"/>
  </mergeCells>
  <pageMargins left="0.70866141732283472" right="0.70866141732283472" top="0.74803149606299213" bottom="0.74803149606299213" header="0.31496062992125984" footer="0.31496062992125984"/>
  <pageSetup scale="5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DNPOI-122-82</_dlc_DocId>
    <_dlc_DocIdUrl xmlns="af7f7f6b-44e7-444a-90a4-d02bbf46acb6">
      <Url>https://colaboracion.dnp.gov.co/CDT/_layouts/15/DocIdRedir.aspx?ID=DNPOI-122-82</Url>
      <Description>DNPOI-122-82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DA6B0-7956-49EE-9A3B-C4FF9EBBA743}"/>
</file>

<file path=customXml/itemProps2.xml><?xml version="1.0" encoding="utf-8"?>
<ds:datastoreItem xmlns:ds="http://schemas.openxmlformats.org/officeDocument/2006/customXml" ds:itemID="{F436EB64-454B-4202-A9E9-14E5842ED931}"/>
</file>

<file path=customXml/itemProps3.xml><?xml version="1.0" encoding="utf-8"?>
<ds:datastoreItem xmlns:ds="http://schemas.openxmlformats.org/officeDocument/2006/customXml" ds:itemID="{3F0CA339-4E7A-4D05-9F75-A104E1DD6642}"/>
</file>

<file path=customXml/itemProps4.xml><?xml version="1.0" encoding="utf-8"?>
<ds:datastoreItem xmlns:ds="http://schemas.openxmlformats.org/officeDocument/2006/customXml" ds:itemID="{E807A2B0-4CA2-442A-B846-4B7ECFD19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Control de Cambios</vt:lpstr>
      <vt:lpstr>Objetivos</vt:lpstr>
      <vt:lpstr>1. Gestión de Riesgos Corrup </vt:lpstr>
      <vt:lpstr>E Rac Trámi</vt:lpstr>
      <vt:lpstr>2. Racionalización Trámites </vt:lpstr>
      <vt:lpstr>3. Rendicion de cuentas </vt:lpstr>
      <vt:lpstr>4. Atencion al ciudadano</vt:lpstr>
      <vt:lpstr>5. Trans y Acceso Inf - Eli </vt:lpstr>
      <vt:lpstr>6. Iniciativas Adicionales</vt:lpstr>
      <vt:lpstr>Atencion al ciudadano</vt:lpstr>
      <vt:lpstr>Trans y Acceso Inf</vt:lpstr>
      <vt:lpstr>'1. Gestión de Riesgos Corrup '!Área_de_impresión</vt:lpstr>
      <vt:lpstr>'3. Rendicion de cuentas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Paula Castro Osorio</cp:lastModifiedBy>
  <cp:lastPrinted>2019-12-19T16:22:26Z</cp:lastPrinted>
  <dcterms:created xsi:type="dcterms:W3CDTF">2016-03-03T17:05:24Z</dcterms:created>
  <dcterms:modified xsi:type="dcterms:W3CDTF">2021-06-12T03:47:21Z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74321a15-48e6-4698-88fd-49e60748ef34</vt:lpwstr>
  </property>
</Properties>
</file>