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cmelo_dnp_gov_co/Documents/GPE/INTEGRACIÓN COMUNITARIA/ÍNDICE/PARA ENTIDADES/"/>
    </mc:Choice>
  </mc:AlternateContent>
  <workbookProtection workbookAlgorithmName="SHA-512" workbookHashValue="82wUvs7sndQez7h/Kzb6/cGtCqTA1mR1aVE79lWWPtjlmJG2weBmQfeflceug5dCkbJgLpr4rNyv9gKXYZ+Cmg==" workbookSaltValue="jwIwGjq0vyXq1L+NSoR08Q==" workbookSpinCount="100000" lockStructure="1"/>
  <bookViews>
    <workbookView xWindow="0" yWindow="0" windowWidth="21600" windowHeight="9510" tabRatio="702"/>
  </bookViews>
  <sheets>
    <sheet name="Ficha" sheetId="3" r:id="rId1"/>
    <sheet name="Datos" sheetId="1" r:id="rId2"/>
    <sheet name="INTEGRACIÓN COMUNITARIA" sheetId="26" r:id="rId3"/>
  </sheets>
  <definedNames>
    <definedName name="_xlnm.Print_Area" localSheetId="0">Ficha!$B$2:$W$44</definedName>
  </definedNames>
  <calcPr calcId="171027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K4" i="1"/>
  <c r="L4" i="1" s="1"/>
  <c r="M4" i="1" s="1"/>
  <c r="K5" i="1"/>
  <c r="L5" i="1" s="1"/>
  <c r="M5" i="1" s="1"/>
  <c r="K6" i="1"/>
  <c r="L6" i="1" s="1"/>
  <c r="M6" i="1" s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P3" i="1"/>
  <c r="K3" i="1"/>
  <c r="L3" i="1" s="1"/>
  <c r="J4" i="1"/>
  <c r="J3" i="1"/>
  <c r="O7" i="1" l="1"/>
  <c r="Q7" i="1" s="1"/>
  <c r="O10" i="1"/>
  <c r="Q10" i="1" s="1"/>
  <c r="R10" i="1" s="1"/>
  <c r="O6" i="1"/>
  <c r="Q6" i="1" s="1"/>
  <c r="R6" i="1" s="1"/>
  <c r="O9" i="1"/>
  <c r="Q9" i="1" s="1"/>
  <c r="R9" i="1" s="1"/>
  <c r="O5" i="1"/>
  <c r="Q5" i="1" s="1"/>
  <c r="O8" i="1"/>
  <c r="Q8" i="1" s="1"/>
  <c r="O4" i="1"/>
  <c r="Q4" i="1" s="1"/>
  <c r="R4" i="1" s="1"/>
  <c r="T25" i="3"/>
  <c r="T26" i="3"/>
  <c r="T27" i="3"/>
  <c r="T28" i="3"/>
  <c r="T29" i="3"/>
  <c r="T30" i="3"/>
  <c r="T31" i="3"/>
  <c r="T24" i="3"/>
  <c r="R7" i="1" l="1"/>
  <c r="I18" i="3"/>
  <c r="R5" i="1"/>
  <c r="I17" i="3"/>
  <c r="R8" i="1"/>
  <c r="I19" i="3"/>
  <c r="J6" i="1"/>
  <c r="P28" i="3"/>
  <c r="M3" i="1"/>
  <c r="R25" i="3"/>
  <c r="R26" i="3"/>
  <c r="R27" i="3"/>
  <c r="R28" i="3"/>
  <c r="R29" i="3"/>
  <c r="R30" i="3"/>
  <c r="R31" i="3"/>
  <c r="P25" i="3"/>
  <c r="P26" i="3"/>
  <c r="P27" i="3"/>
  <c r="P29" i="3"/>
  <c r="P30" i="3"/>
  <c r="P31" i="3"/>
  <c r="P24" i="3"/>
  <c r="R24" i="3"/>
  <c r="J5" i="1"/>
  <c r="J27" i="3"/>
  <c r="J31" i="3"/>
  <c r="J30" i="3"/>
  <c r="J9" i="1"/>
  <c r="J10" i="1"/>
  <c r="J8" i="1"/>
  <c r="J7" i="1"/>
  <c r="J25" i="3"/>
  <c r="J26" i="3"/>
  <c r="J28" i="3"/>
  <c r="J29" i="3"/>
  <c r="J24" i="3"/>
  <c r="O3" i="1" l="1"/>
  <c r="Q3" i="1" s="1"/>
  <c r="U25" i="3"/>
  <c r="Z25" i="3" s="1"/>
  <c r="U31" i="3"/>
  <c r="U30" i="3"/>
  <c r="Y30" i="3" s="1"/>
  <c r="U27" i="3"/>
  <c r="K17" i="3"/>
  <c r="U26" i="3"/>
  <c r="R3" i="1" l="1"/>
  <c r="U24" i="3" s="1"/>
  <c r="I16" i="3"/>
  <c r="R11" i="3" s="1"/>
  <c r="Y27" i="3"/>
  <c r="Z27" i="3"/>
  <c r="Y31" i="3"/>
  <c r="Z31" i="3"/>
  <c r="Z30" i="3"/>
  <c r="Y25" i="3"/>
  <c r="K19" i="3"/>
  <c r="U29" i="3"/>
  <c r="Y26" i="3"/>
  <c r="Z26" i="3"/>
  <c r="K18" i="3"/>
  <c r="U28" i="3"/>
  <c r="K16" i="3" l="1"/>
  <c r="Z24" i="3"/>
  <c r="Y24" i="3"/>
  <c r="Z28" i="3"/>
  <c r="Y28" i="3"/>
  <c r="Z29" i="3"/>
  <c r="Y29" i="3"/>
</calcChain>
</file>

<file path=xl/sharedStrings.xml><?xml version="1.0" encoding="utf-8"?>
<sst xmlns="http://schemas.openxmlformats.org/spreadsheetml/2006/main" count="108" uniqueCount="72">
  <si>
    <t>ÍNDICE DE NECESIDADES DE INTEGRACIÓN COMUNITARIA</t>
  </si>
  <si>
    <t>INTEGRACIÓN COMUNITARIA</t>
  </si>
  <si>
    <t>La integración comunitaria es un proceso gradual de reconstrucción o fortalecimiento de tejido social que comprende dos ámbitos: 
i) integración social: que implica el acceso de los distintos miembros a bienes y servicios que le permitan gozar de sus derechos económicos y sociales y acceder a la riqueza, la cultura, los bienes y el conocimiento de su entorno; 
ii) integración cultural: en el cual los miembros de una comunidad adquieren un sentido de identidad común y pertenencia al grupo social y generan o fortalecen relaciones de confianza entre sus miembros.</t>
  </si>
  <si>
    <t>Indice de Integración Comunitaria</t>
  </si>
  <si>
    <t>Dimensiones</t>
  </si>
  <si>
    <t>Variables</t>
  </si>
  <si>
    <t xml:space="preserve">Descripción </t>
  </si>
  <si>
    <t>Pobreza</t>
  </si>
  <si>
    <t>IPM</t>
  </si>
  <si>
    <t xml:space="preserve">Se mide en porcentaje 0-100. Siendo 100% un alto nivel de pobreza multidimensional. Lo cual es negativo para la integración comunitaria. </t>
  </si>
  <si>
    <t>Ingresos</t>
  </si>
  <si>
    <t xml:space="preserve">Se mide en porcentaje 0-100. Siendo 100% un alto nivel en la linea de pobreza. Lo cual es negativo para la integración comunitaria. </t>
  </si>
  <si>
    <t>Capital Social</t>
  </si>
  <si>
    <t>Desconfianza</t>
  </si>
  <si>
    <t xml:space="preserve">Seis preguntas: grado de confianza de 1 a 5 . siendo 1 no confio nada y 5 confio mucho. Se toma como variable el porcentaje de personas que sienten desconfianza. </t>
  </si>
  <si>
    <t>No confianza en el Estado</t>
  </si>
  <si>
    <t>Estas son preguntas sobre el grado de confianza en el Estado, donde 1 (menos confianza) y 5 (mas confianza). Se tomo como variable el porcentaje de no cinfianza en el Estado.</t>
  </si>
  <si>
    <t>Discriminación y segregación</t>
  </si>
  <si>
    <t>Discriminación</t>
  </si>
  <si>
    <t xml:space="preserve">Esta pregunta toma los valores dicotómicos:1 cuando ha habido discriminación y 2 cuando no ha habido discriminación. Entre más cercano al 2 es mejor para la integración comunitaria. Se tomó como variable el porcentaje de personas discriminadas. </t>
  </si>
  <si>
    <t>Participación</t>
  </si>
  <si>
    <t>No Participación JAC</t>
  </si>
  <si>
    <t xml:space="preserve">Esta pregunta toma los valores dicotómicos 1 participó, 0 no participó. Se valora positivamente para la integración comunitaria, participar en este espacio. Se tomó como variable el porcentaje de no participantes. </t>
  </si>
  <si>
    <t>No Comité de participación comunitaria</t>
  </si>
  <si>
    <t xml:space="preserve">No Consejos locales de participación </t>
  </si>
  <si>
    <t xml:space="preserve">
Según el Índice de Necesidades de Integración Comunitaria, se considera que una comunidad tiene necesidades de integrarse cuando su índice es mayor a cero. Las necesidades son bajas cuando el índice esté entre 0,1-0,33. Las necesidades son medias cuando el índice esté entre 0,34 y 0,66. Y las necesidades son altas cuando el índice esté entre 0,67 y 1. 
Este índice no nos arroja información sobre el bienestar de una comunidad sino sobre las condiciones similares entre dos grupos poblacionales que allí habiten. </t>
  </si>
  <si>
    <t>Fuente de datos:</t>
  </si>
  <si>
    <t>Zona</t>
  </si>
  <si>
    <t>Tipo</t>
  </si>
  <si>
    <t>Variable</t>
  </si>
  <si>
    <t>Tamaño  Tratamiento</t>
  </si>
  <si>
    <t>Media Tratamiento</t>
  </si>
  <si>
    <t>Media Control</t>
  </si>
  <si>
    <t>Varianza Tratamiento</t>
  </si>
  <si>
    <t>Diferencia</t>
  </si>
  <si>
    <t>EE diff</t>
  </si>
  <si>
    <t>Falta de Confianza en el Estado</t>
  </si>
  <si>
    <t>Ficha de Medición de Necesidades de Integración Comunitaria</t>
  </si>
  <si>
    <t>Información General de la Comunidad</t>
  </si>
  <si>
    <t>Departamento</t>
  </si>
  <si>
    <t>Municipio</t>
  </si>
  <si>
    <t>Corregimiento/Barrio</t>
  </si>
  <si>
    <t>Población Aprox.</t>
  </si>
  <si>
    <t>Nombre de la Comunidad</t>
  </si>
  <si>
    <t>Población Víctima Aprox.</t>
  </si>
  <si>
    <t>Nivel de Necesidades</t>
  </si>
  <si>
    <t>Víctimas</t>
  </si>
  <si>
    <t>No Víctimas</t>
  </si>
  <si>
    <t xml:space="preserve"> Información Cualitativa</t>
  </si>
  <si>
    <t>Categoría</t>
  </si>
  <si>
    <t>Análisis</t>
  </si>
  <si>
    <t>Análisis General</t>
  </si>
  <si>
    <t>Variables Exógenas</t>
  </si>
  <si>
    <t>IRV</t>
  </si>
  <si>
    <t>Íncidencia del Conflicto</t>
  </si>
  <si>
    <t>IPM Municipal</t>
  </si>
  <si>
    <t>Desempeño Integral</t>
  </si>
  <si>
    <t>Resultado por variable</t>
  </si>
  <si>
    <t>Media Nacional</t>
  </si>
  <si>
    <t>Necesidad</t>
  </si>
  <si>
    <t>Nacional</t>
  </si>
  <si>
    <t>Puntaje nivel</t>
  </si>
  <si>
    <t>Puntaje Diferencia</t>
  </si>
  <si>
    <t>Varianza control</t>
  </si>
  <si>
    <t>La propuesta del Índice de Integración comunitaria está conformada por 5 dimensiones y 12 variables:</t>
  </si>
  <si>
    <t>Diligenciar los campos grises:</t>
  </si>
  <si>
    <t>Tamaño     Control</t>
  </si>
  <si>
    <t>P-Valor</t>
  </si>
  <si>
    <t>Estadístico</t>
  </si>
  <si>
    <t>Puntaje Total</t>
  </si>
  <si>
    <t xml:space="preserve">Discriminación </t>
  </si>
  <si>
    <t>Medición del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</si>
</sst>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Helvetica Neue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/>
      </left>
      <right style="thin">
        <color theme="2" tint="-9.9978637043366805E-2"/>
      </right>
      <top style="thin">
        <color theme="2" tint="-9.9978637043366805E-2"/>
      </top>
      <bottom style="medium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1"/>
      </bottom>
      <diagonal/>
    </border>
    <border>
      <left style="thin">
        <color theme="2" tint="-9.9978637043366805E-2"/>
      </left>
      <right style="medium">
        <color theme="1"/>
      </right>
      <top style="thin">
        <color theme="2" tint="-9.9978637043366805E-2"/>
      </top>
      <bottom style="medium">
        <color theme="1"/>
      </bottom>
      <diagonal/>
    </border>
    <border>
      <left style="medium">
        <color theme="1"/>
      </left>
      <right style="thin">
        <color theme="2" tint="-9.9978637043366805E-2"/>
      </right>
      <top style="medium">
        <color theme="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1"/>
      </top>
      <bottom/>
      <diagonal/>
    </border>
    <border>
      <left style="thin">
        <color theme="2" tint="-9.9978637043366805E-2"/>
      </left>
      <right style="medium">
        <color theme="1"/>
      </right>
      <top style="medium">
        <color theme="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2" tint="-9.9978637043366805E-2"/>
      </right>
      <top style="thin">
        <color theme="1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1"/>
      </right>
      <top style="thin">
        <color theme="1"/>
      </top>
      <bottom style="thin">
        <color theme="2" tint="-9.9978637043366805E-2"/>
      </bottom>
      <diagonal/>
    </border>
    <border>
      <left style="medium">
        <color theme="1"/>
      </left>
      <right style="thin">
        <color theme="2" tint="-9.9978637043366805E-2"/>
      </right>
      <top style="thin">
        <color theme="2" tint="-9.9978637043366805E-2"/>
      </top>
      <bottom style="thin">
        <color theme="1"/>
      </bottom>
      <diagonal/>
    </border>
    <border>
      <left style="thin">
        <color theme="2" tint="-9.9978637043366805E-2"/>
      </left>
      <right style="medium">
        <color theme="1"/>
      </right>
      <top style="thin">
        <color theme="2" tint="-9.9978637043366805E-2"/>
      </top>
      <bottom style="thin">
        <color theme="1"/>
      </bottom>
      <diagonal/>
    </border>
    <border>
      <left style="medium">
        <color theme="1"/>
      </left>
      <right style="thin">
        <color theme="2" tint="-9.9978637043366805E-2"/>
      </right>
      <top style="thin">
        <color theme="1"/>
      </top>
      <bottom style="thin">
        <color theme="1"/>
      </bottom>
      <diagonal/>
    </border>
    <border>
      <left style="thin">
        <color theme="2" tint="-9.9978637043366805E-2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theme="2" tint="-9.9978637043366805E-2"/>
      </bottom>
      <diagonal/>
    </border>
    <border>
      <left/>
      <right/>
      <top style="thin">
        <color auto="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auto="1"/>
      </top>
      <bottom style="thin">
        <color theme="2" tint="-9.9978637043366805E-2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Protection="0">
      <alignment vertical="top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4" fillId="2" borderId="20" xfId="2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9" fontId="0" fillId="2" borderId="1" xfId="2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11" fillId="3" borderId="21" xfId="3" applyFont="1" applyFill="1" applyBorder="1" applyAlignment="1" applyProtection="1">
      <alignment horizontal="center" vertical="center" wrapText="1"/>
    </xf>
    <xf numFmtId="0" fontId="11" fillId="3" borderId="25" xfId="3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8" fillId="2" borderId="34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2" fontId="0" fillId="2" borderId="0" xfId="0" applyNumberFormat="1" applyFill="1" applyAlignment="1">
      <alignment vertical="center"/>
    </xf>
    <xf numFmtId="2" fontId="0" fillId="2" borderId="40" xfId="0" applyNumberFormat="1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vertical="center" wrapText="1"/>
    </xf>
    <xf numFmtId="2" fontId="0" fillId="2" borderId="42" xfId="0" applyNumberFormat="1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0" fillId="2" borderId="44" xfId="0" applyFont="1" applyFill="1" applyBorder="1" applyAlignment="1">
      <alignment vertical="center" wrapText="1"/>
    </xf>
    <xf numFmtId="2" fontId="0" fillId="2" borderId="44" xfId="0" applyNumberFormat="1" applyFont="1" applyFill="1" applyBorder="1" applyAlignment="1">
      <alignment horizontal="center" vertical="center"/>
    </xf>
    <xf numFmtId="2" fontId="0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vertical="center" wrapText="1"/>
    </xf>
    <xf numFmtId="2" fontId="0" fillId="2" borderId="49" xfId="2" applyNumberFormat="1" applyFont="1" applyFill="1" applyBorder="1" applyAlignment="1">
      <alignment horizontal="center" vertical="center"/>
    </xf>
    <xf numFmtId="0" fontId="0" fillId="2" borderId="50" xfId="0" applyFill="1" applyBorder="1" applyAlignment="1">
      <alignment vertical="center" wrapText="1"/>
    </xf>
    <xf numFmtId="2" fontId="0" fillId="2" borderId="50" xfId="0" applyNumberFormat="1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vertical="center" wrapText="1"/>
    </xf>
    <xf numFmtId="2" fontId="0" fillId="2" borderId="51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vertical="center" wrapText="1"/>
    </xf>
    <xf numFmtId="2" fontId="0" fillId="2" borderId="49" xfId="0" applyNumberFormat="1" applyFont="1" applyFill="1" applyBorder="1" applyAlignment="1">
      <alignment horizontal="center" vertical="center"/>
    </xf>
    <xf numFmtId="0" fontId="0" fillId="2" borderId="52" xfId="0" applyFill="1" applyBorder="1" applyAlignment="1">
      <alignment vertical="center"/>
    </xf>
    <xf numFmtId="2" fontId="0" fillId="2" borderId="53" xfId="2" applyNumberFormat="1" applyFont="1" applyFill="1" applyBorder="1" applyAlignment="1">
      <alignment horizontal="center" vertical="center"/>
    </xf>
    <xf numFmtId="0" fontId="0" fillId="2" borderId="54" xfId="0" applyFill="1" applyBorder="1" applyAlignment="1">
      <alignment vertical="center"/>
    </xf>
    <xf numFmtId="2" fontId="0" fillId="2" borderId="55" xfId="0" applyNumberFormat="1" applyFont="1" applyFill="1" applyBorder="1" applyAlignment="1">
      <alignment horizontal="center" vertical="center"/>
    </xf>
    <xf numFmtId="0" fontId="0" fillId="2" borderId="56" xfId="0" applyFill="1" applyBorder="1" applyAlignment="1">
      <alignment horizontal="left" vertical="center"/>
    </xf>
    <xf numFmtId="2" fontId="0" fillId="2" borderId="57" xfId="0" applyNumberFormat="1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vertical="center"/>
    </xf>
    <xf numFmtId="2" fontId="0" fillId="2" borderId="53" xfId="0" applyNumberFormat="1" applyFont="1" applyFill="1" applyBorder="1" applyAlignment="1">
      <alignment horizontal="center" vertical="center"/>
    </xf>
    <xf numFmtId="164" fontId="0" fillId="5" borderId="49" xfId="0" applyNumberFormat="1" applyFont="1" applyFill="1" applyBorder="1" applyAlignment="1" applyProtection="1">
      <alignment horizontal="center" vertical="center"/>
      <protection locked="0"/>
    </xf>
    <xf numFmtId="164" fontId="0" fillId="5" borderId="50" xfId="2" applyNumberFormat="1" applyFont="1" applyFill="1" applyBorder="1" applyAlignment="1" applyProtection="1">
      <alignment horizontal="center" vertical="center"/>
      <protection locked="0"/>
    </xf>
    <xf numFmtId="164" fontId="0" fillId="5" borderId="49" xfId="2" applyNumberFormat="1" applyFont="1" applyFill="1" applyBorder="1" applyAlignment="1" applyProtection="1">
      <alignment horizontal="center" vertical="center"/>
      <protection locked="0"/>
    </xf>
    <xf numFmtId="164" fontId="0" fillId="5" borderId="51" xfId="2" applyNumberFormat="1" applyFont="1" applyFill="1" applyBorder="1" applyAlignment="1" applyProtection="1">
      <alignment horizontal="center" vertical="center"/>
      <protection locked="0"/>
    </xf>
    <xf numFmtId="165" fontId="0" fillId="5" borderId="49" xfId="0" applyNumberFormat="1" applyFont="1" applyFill="1" applyBorder="1" applyAlignment="1" applyProtection="1">
      <alignment horizontal="center" vertical="center"/>
      <protection locked="0"/>
    </xf>
    <xf numFmtId="164" fontId="0" fillId="5" borderId="40" xfId="2" applyNumberFormat="1" applyFont="1" applyFill="1" applyBorder="1" applyAlignment="1" applyProtection="1">
      <alignment horizontal="center" vertical="center"/>
      <protection locked="0"/>
    </xf>
    <xf numFmtId="164" fontId="0" fillId="5" borderId="44" xfId="2" applyNumberFormat="1" applyFont="1" applyFill="1" applyBorder="1" applyAlignment="1" applyProtection="1">
      <alignment horizontal="center" vertical="center"/>
      <protection locked="0"/>
    </xf>
    <xf numFmtId="165" fontId="0" fillId="5" borderId="44" xfId="0" applyNumberFormat="1" applyFont="1" applyFill="1" applyBorder="1" applyAlignment="1" applyProtection="1">
      <alignment horizontal="center" vertical="center"/>
      <protection locked="0"/>
    </xf>
    <xf numFmtId="165" fontId="0" fillId="5" borderId="50" xfId="0" applyNumberFormat="1" applyFont="1" applyFill="1" applyBorder="1" applyAlignment="1" applyProtection="1">
      <alignment horizontal="center" vertical="center"/>
      <protection locked="0"/>
    </xf>
    <xf numFmtId="165" fontId="0" fillId="5" borderId="51" xfId="0" applyNumberFormat="1" applyFont="1" applyFill="1" applyBorder="1" applyAlignment="1" applyProtection="1">
      <alignment horizontal="center" vertical="center"/>
      <protection locked="0"/>
    </xf>
    <xf numFmtId="165" fontId="0" fillId="5" borderId="40" xfId="0" applyNumberFormat="1" applyFont="1" applyFill="1" applyBorder="1" applyAlignment="1" applyProtection="1">
      <alignment horizontal="center" vertical="center"/>
      <protection locked="0"/>
    </xf>
    <xf numFmtId="1" fontId="0" fillId="5" borderId="49" xfId="1" applyNumberFormat="1" applyFont="1" applyFill="1" applyBorder="1" applyAlignment="1" applyProtection="1">
      <alignment horizontal="center" vertical="center"/>
      <protection locked="0"/>
    </xf>
    <xf numFmtId="1" fontId="0" fillId="5" borderId="50" xfId="1" applyNumberFormat="1" applyFont="1" applyFill="1" applyBorder="1" applyAlignment="1" applyProtection="1">
      <alignment horizontal="center" vertical="center"/>
      <protection locked="0"/>
    </xf>
    <xf numFmtId="1" fontId="0" fillId="5" borderId="51" xfId="1" applyNumberFormat="1" applyFont="1" applyFill="1" applyBorder="1" applyAlignment="1" applyProtection="1">
      <alignment horizontal="center" vertical="center"/>
      <protection locked="0"/>
    </xf>
    <xf numFmtId="1" fontId="0" fillId="5" borderId="40" xfId="1" applyNumberFormat="1" applyFont="1" applyFill="1" applyBorder="1" applyAlignment="1" applyProtection="1">
      <alignment horizontal="center" vertical="center"/>
      <protection locked="0"/>
    </xf>
    <xf numFmtId="1" fontId="0" fillId="5" borderId="44" xfId="1" applyNumberFormat="1" applyFont="1" applyFill="1" applyBorder="1" applyAlignment="1" applyProtection="1">
      <alignment horizontal="center" vertical="center"/>
      <protection locked="0"/>
    </xf>
    <xf numFmtId="164" fontId="0" fillId="2" borderId="49" xfId="2" applyNumberFormat="1" applyFont="1" applyFill="1" applyBorder="1" applyAlignment="1" applyProtection="1">
      <alignment horizontal="center" vertical="center"/>
      <protection locked="0"/>
    </xf>
    <xf numFmtId="164" fontId="0" fillId="2" borderId="50" xfId="2" applyNumberFormat="1" applyFont="1" applyFill="1" applyBorder="1" applyAlignment="1" applyProtection="1">
      <alignment horizontal="center" vertical="center"/>
      <protection locked="0"/>
    </xf>
    <xf numFmtId="164" fontId="0" fillId="2" borderId="51" xfId="2" applyNumberFormat="1" applyFont="1" applyFill="1" applyBorder="1" applyAlignment="1" applyProtection="1">
      <alignment horizontal="center" vertical="center"/>
      <protection locked="0"/>
    </xf>
    <xf numFmtId="164" fontId="0" fillId="2" borderId="40" xfId="2" applyNumberFormat="1" applyFont="1" applyFill="1" applyBorder="1" applyAlignment="1" applyProtection="1">
      <alignment horizontal="center" vertical="center"/>
      <protection locked="0"/>
    </xf>
    <xf numFmtId="164" fontId="0" fillId="2" borderId="44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1" fontId="0" fillId="2" borderId="1" xfId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1" fontId="0" fillId="2" borderId="10" xfId="1" applyFont="1" applyFill="1" applyBorder="1" applyAlignment="1">
      <alignment horizontal="center" vertical="center"/>
    </xf>
    <xf numFmtId="41" fontId="0" fillId="2" borderId="12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9" fontId="3" fillId="2" borderId="18" xfId="2" applyFont="1" applyFill="1" applyBorder="1" applyAlignment="1">
      <alignment horizontal="center" vertical="center"/>
    </xf>
    <xf numFmtId="2" fontId="15" fillId="2" borderId="10" xfId="2" applyNumberFormat="1" applyFont="1" applyFill="1" applyBorder="1" applyAlignment="1">
      <alignment horizontal="center" vertical="center"/>
    </xf>
    <xf numFmtId="2" fontId="15" fillId="2" borderId="11" xfId="2" applyNumberFormat="1" applyFont="1" applyFill="1" applyBorder="1" applyAlignment="1">
      <alignment horizontal="center" vertical="center"/>
    </xf>
    <xf numFmtId="2" fontId="15" fillId="2" borderId="12" xfId="2" applyNumberFormat="1" applyFont="1" applyFill="1" applyBorder="1" applyAlignment="1">
      <alignment horizontal="center" vertical="center"/>
    </xf>
    <xf numFmtId="9" fontId="3" fillId="2" borderId="15" xfId="2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2" fontId="0" fillId="2" borderId="0" xfId="2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1" fontId="0" fillId="5" borderId="58" xfId="1" applyNumberFormat="1" applyFont="1" applyFill="1" applyBorder="1" applyAlignment="1" applyProtection="1">
      <alignment horizontal="center" vertical="center"/>
      <protection locked="0"/>
    </xf>
    <xf numFmtId="1" fontId="0" fillId="5" borderId="59" xfId="1" applyNumberFormat="1" applyFont="1" applyFill="1" applyBorder="1" applyAlignment="1" applyProtection="1">
      <alignment horizontal="center" vertical="center"/>
      <protection locked="0"/>
    </xf>
    <xf numFmtId="1" fontId="0" fillId="5" borderId="60" xfId="1" applyNumberFormat="1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left" vertical="center" wrapText="1"/>
    </xf>
    <xf numFmtId="0" fontId="0" fillId="2" borderId="37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visitado" xfId="6" builtinId="9" hidden="1"/>
    <cellStyle name="Hipervínculo visitado" xfId="5" builtinId="9" hidden="1"/>
    <cellStyle name="Millares [0]" xfId="1" builtinId="6"/>
    <cellStyle name="Normal" xfId="0" builtinId="0"/>
    <cellStyle name="Normal 2" xfId="4"/>
    <cellStyle name="Porcentaje" xfId="2" builtinId="5"/>
  </cellStyles>
  <dxfs count="13"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26304382940247"/>
          <c:y val="9.5698411457597013E-2"/>
          <c:w val="0.38852459591074429"/>
          <c:h val="0.7987923906529196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Ficha!$C$16:$C$19</c:f>
              <c:strCache>
                <c:ptCount val="4"/>
                <c:pt idx="0">
                  <c:v>Pobreza</c:v>
                </c:pt>
                <c:pt idx="1">
                  <c:v>Capital Social</c:v>
                </c:pt>
                <c:pt idx="2">
                  <c:v>Discriminación</c:v>
                </c:pt>
                <c:pt idx="3">
                  <c:v>Participación</c:v>
                </c:pt>
              </c:strCache>
            </c:strRef>
          </c:cat>
          <c:val>
            <c:numRef>
              <c:f>Ficha!$I$16:$I$19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6-4D3E-949A-E05711E87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872848"/>
        <c:axId val="-2079935008"/>
      </c:radarChart>
      <c:catAx>
        <c:axId val="-207987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079935008"/>
        <c:crosses val="autoZero"/>
        <c:auto val="1"/>
        <c:lblAlgn val="ctr"/>
        <c:lblOffset val="100"/>
        <c:noMultiLvlLbl val="0"/>
      </c:catAx>
      <c:valAx>
        <c:axId val="-2079935008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crossAx val="-207987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28573</xdr:colOff>
      <xdr:row>13</xdr:row>
      <xdr:rowOff>0</xdr:rowOff>
    </xdr:from>
    <xdr:to>
      <xdr:col>21</xdr:col>
      <xdr:colOff>85724</xdr:colOff>
      <xdr:row>19</xdr:row>
      <xdr:rowOff>105104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4"/>
  <sheetViews>
    <sheetView showGridLines="0" showRowColHeaders="0" tabSelected="1" showWhiteSpace="0" zoomScaleNormal="100" zoomScaleSheetLayoutView="100" zoomScalePageLayoutView="85" workbookViewId="0">
      <selection activeCell="L16" sqref="L16"/>
    </sheetView>
  </sheetViews>
  <sheetFormatPr baseColWidth="10" defaultColWidth="11.42578125" defaultRowHeight="27" customHeight="1"/>
  <cols>
    <col min="1" max="1" width="2.85546875" style="11" customWidth="1"/>
    <col min="2" max="2" width="2.42578125" style="11" customWidth="1"/>
    <col min="3" max="9" width="4" style="11" customWidth="1"/>
    <col min="10" max="10" width="12.7109375" style="11" customWidth="1"/>
    <col min="11" max="11" width="3.7109375" style="11" customWidth="1"/>
    <col min="12" max="14" width="4" style="11" customWidth="1"/>
    <col min="15" max="15" width="8.28515625" style="11" customWidth="1"/>
    <col min="16" max="17" width="5.85546875" style="11" customWidth="1"/>
    <col min="18" max="18" width="6.42578125" style="11" customWidth="1"/>
    <col min="19" max="19" width="5.140625" style="11" customWidth="1"/>
    <col min="20" max="20" width="11.85546875" style="11" customWidth="1"/>
    <col min="21" max="21" width="14" style="11" customWidth="1"/>
    <col min="22" max="22" width="7.42578125" style="11" customWidth="1"/>
    <col min="23" max="23" width="2.42578125" style="12" customWidth="1"/>
    <col min="24" max="24" width="7.7109375" style="11" customWidth="1"/>
    <col min="25" max="26" width="5.28515625" style="11" hidden="1" customWidth="1"/>
    <col min="27" max="16384" width="11.42578125" style="11"/>
  </cols>
  <sheetData>
    <row r="1" spans="2:23" ht="16.5" customHeight="1" thickBot="1"/>
    <row r="2" spans="2:23" ht="17.25" customHeight="1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2:23" ht="27" customHeight="1">
      <c r="B3" s="16"/>
      <c r="C3" s="121" t="s">
        <v>37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7"/>
    </row>
    <row r="4" spans="2:23" ht="36" customHeight="1">
      <c r="B4" s="16"/>
      <c r="C4" s="122" t="s">
        <v>38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7"/>
    </row>
    <row r="5" spans="2:23" ht="23.1" customHeight="1">
      <c r="B5" s="16"/>
      <c r="C5" s="111" t="s">
        <v>39</v>
      </c>
      <c r="D5" s="111"/>
      <c r="E5" s="111"/>
      <c r="F5" s="111"/>
      <c r="G5" s="111"/>
      <c r="H5" s="111"/>
      <c r="I5" s="113"/>
      <c r="J5" s="113"/>
      <c r="K5" s="113"/>
      <c r="L5" s="113"/>
      <c r="M5" s="18"/>
      <c r="N5" s="12"/>
      <c r="O5" s="111" t="s">
        <v>27</v>
      </c>
      <c r="P5" s="111"/>
      <c r="Q5" s="111"/>
      <c r="R5" s="111"/>
      <c r="S5" s="111"/>
      <c r="T5" s="111"/>
      <c r="U5" s="113"/>
      <c r="V5" s="113"/>
      <c r="W5" s="17"/>
    </row>
    <row r="6" spans="2:23" ht="23.1" customHeight="1">
      <c r="B6" s="16"/>
      <c r="C6" s="111" t="s">
        <v>40</v>
      </c>
      <c r="D6" s="111"/>
      <c r="E6" s="111"/>
      <c r="F6" s="111"/>
      <c r="G6" s="111"/>
      <c r="H6" s="111"/>
      <c r="I6" s="113"/>
      <c r="J6" s="113"/>
      <c r="K6" s="113"/>
      <c r="L6" s="113"/>
      <c r="M6" s="18"/>
      <c r="N6" s="12"/>
      <c r="O6" s="111" t="s">
        <v>28</v>
      </c>
      <c r="P6" s="111"/>
      <c r="Q6" s="111"/>
      <c r="R6" s="111"/>
      <c r="S6" s="111"/>
      <c r="T6" s="111"/>
      <c r="U6" s="113"/>
      <c r="V6" s="113"/>
      <c r="W6" s="17"/>
    </row>
    <row r="7" spans="2:23" ht="23.1" customHeight="1">
      <c r="B7" s="16"/>
      <c r="C7" s="111" t="s">
        <v>41</v>
      </c>
      <c r="D7" s="111"/>
      <c r="E7" s="111"/>
      <c r="F7" s="111"/>
      <c r="G7" s="111"/>
      <c r="H7" s="111"/>
      <c r="I7" s="113"/>
      <c r="J7" s="113"/>
      <c r="K7" s="113"/>
      <c r="L7" s="113"/>
      <c r="M7" s="18"/>
      <c r="N7" s="12"/>
      <c r="O7" s="111" t="s">
        <v>42</v>
      </c>
      <c r="P7" s="111"/>
      <c r="Q7" s="111"/>
      <c r="R7" s="111"/>
      <c r="S7" s="111"/>
      <c r="T7" s="111"/>
      <c r="U7" s="112"/>
      <c r="V7" s="112"/>
      <c r="W7" s="17"/>
    </row>
    <row r="8" spans="2:23" ht="23.1" customHeight="1">
      <c r="B8" s="16"/>
      <c r="C8" s="111" t="s">
        <v>43</v>
      </c>
      <c r="D8" s="111"/>
      <c r="E8" s="111"/>
      <c r="F8" s="111"/>
      <c r="G8" s="111"/>
      <c r="H8" s="111"/>
      <c r="I8" s="113"/>
      <c r="J8" s="113"/>
      <c r="K8" s="113"/>
      <c r="L8" s="113"/>
      <c r="M8" s="18"/>
      <c r="N8" s="12"/>
      <c r="O8" s="111" t="s">
        <v>44</v>
      </c>
      <c r="P8" s="111"/>
      <c r="Q8" s="111"/>
      <c r="R8" s="111"/>
      <c r="S8" s="111"/>
      <c r="T8" s="111"/>
      <c r="U8" s="112"/>
      <c r="V8" s="112"/>
      <c r="W8" s="17"/>
    </row>
    <row r="9" spans="2:23" ht="9" customHeight="1">
      <c r="B9" s="1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7"/>
    </row>
    <row r="10" spans="2:23" ht="27" hidden="1" customHeight="1">
      <c r="B10" s="1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8">
        <v>0</v>
      </c>
      <c r="S10" s="138"/>
      <c r="T10" s="138"/>
      <c r="U10" s="138"/>
      <c r="V10" s="138"/>
      <c r="W10" s="17"/>
    </row>
    <row r="11" spans="2:23" ht="27" customHeight="1">
      <c r="B11" s="16"/>
      <c r="C11" s="114" t="s">
        <v>45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39" t="str">
        <f>IFERROR(AVERAGE(I16:J19),"")</f>
        <v/>
      </c>
      <c r="S11" s="140"/>
      <c r="T11" s="140"/>
      <c r="U11" s="140"/>
      <c r="V11" s="141"/>
      <c r="W11" s="17"/>
    </row>
    <row r="12" spans="2:23" ht="27" hidden="1" customHeight="1"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42">
        <v>1</v>
      </c>
      <c r="S12" s="142"/>
      <c r="T12" s="142"/>
      <c r="U12" s="142"/>
      <c r="V12" s="142"/>
      <c r="W12" s="17"/>
    </row>
    <row r="13" spans="2:23" ht="9" customHeight="1">
      <c r="B13" s="1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5"/>
      <c r="R13" s="5"/>
      <c r="S13" s="12"/>
      <c r="T13" s="12"/>
      <c r="U13" s="12"/>
      <c r="V13" s="12"/>
      <c r="W13" s="17"/>
    </row>
    <row r="14" spans="2:23" ht="27" hidden="1" customHeight="1">
      <c r="B14" s="16"/>
      <c r="C14" s="12"/>
      <c r="D14" s="12"/>
      <c r="E14" s="12"/>
      <c r="F14" s="12"/>
      <c r="G14" s="12"/>
      <c r="H14" s="12"/>
      <c r="I14" s="115">
        <v>1</v>
      </c>
      <c r="J14" s="115"/>
      <c r="K14" s="12"/>
      <c r="L14" s="12"/>
      <c r="M14" s="12"/>
      <c r="N14" s="12"/>
      <c r="O14" s="12"/>
      <c r="P14" s="12"/>
      <c r="Q14" s="5"/>
      <c r="R14" s="5"/>
      <c r="S14" s="12"/>
      <c r="T14" s="12"/>
      <c r="U14" s="12"/>
      <c r="V14" s="12"/>
      <c r="W14" s="17"/>
    </row>
    <row r="15" spans="2:23" ht="9" customHeight="1">
      <c r="B15" s="16"/>
      <c r="C15" s="19"/>
      <c r="D15" s="20"/>
      <c r="E15" s="20"/>
      <c r="F15" s="20"/>
      <c r="G15" s="20"/>
      <c r="H15" s="20"/>
      <c r="I15" s="20"/>
      <c r="J15" s="20"/>
      <c r="K15" s="21"/>
      <c r="M15" s="3"/>
      <c r="N15" s="3"/>
      <c r="O15" s="3"/>
      <c r="P15" s="3"/>
      <c r="Q15" s="12"/>
      <c r="R15" s="3"/>
      <c r="S15" s="12"/>
      <c r="T15" s="12"/>
      <c r="U15" s="12"/>
      <c r="V15" s="12"/>
      <c r="W15" s="17"/>
    </row>
    <row r="16" spans="2:23" ht="31.5" customHeight="1">
      <c r="B16" s="16"/>
      <c r="C16" s="143" t="s">
        <v>7</v>
      </c>
      <c r="D16" s="144"/>
      <c r="E16" s="144"/>
      <c r="F16" s="144"/>
      <c r="G16" s="144"/>
      <c r="H16" s="144"/>
      <c r="I16" s="145" t="str">
        <f>IFERROR(ROUND(AVERAGEIF(Datos!$B$3:$B$39,Ficha!C16,Datos!$Q$3:$Q$39),2),"")</f>
        <v/>
      </c>
      <c r="J16" s="145"/>
      <c r="K16" s="10" t="str">
        <f>I16</f>
        <v/>
      </c>
      <c r="M16" s="3"/>
      <c r="N16" s="3"/>
      <c r="O16" s="3"/>
      <c r="P16" s="3"/>
      <c r="Q16" s="12"/>
      <c r="R16" s="3"/>
      <c r="S16" s="12"/>
      <c r="T16" s="12"/>
      <c r="U16" s="12"/>
      <c r="V16" s="12"/>
      <c r="W16" s="17"/>
    </row>
    <row r="17" spans="2:26" ht="31.5" customHeight="1">
      <c r="B17" s="16"/>
      <c r="C17" s="143" t="s">
        <v>12</v>
      </c>
      <c r="D17" s="144"/>
      <c r="E17" s="144"/>
      <c r="F17" s="144"/>
      <c r="G17" s="144"/>
      <c r="H17" s="144"/>
      <c r="I17" s="145" t="str">
        <f>IFERROR(ROUND(AVERAGEIF(Datos!$B$3:$B$39,Ficha!C17,Datos!$Q$3:$Q$39),2),"")</f>
        <v/>
      </c>
      <c r="J17" s="145"/>
      <c r="K17" s="10" t="str">
        <f>I17</f>
        <v/>
      </c>
      <c r="M17" s="3"/>
      <c r="N17" s="3"/>
      <c r="O17" s="3"/>
      <c r="P17" s="3"/>
      <c r="Q17" s="12"/>
      <c r="R17" s="3"/>
      <c r="S17" s="12"/>
      <c r="T17" s="12"/>
      <c r="U17" s="12"/>
      <c r="V17" s="12"/>
      <c r="W17" s="17"/>
    </row>
    <row r="18" spans="2:26" ht="31.5" customHeight="1">
      <c r="B18" s="16"/>
      <c r="C18" s="143" t="s">
        <v>18</v>
      </c>
      <c r="D18" s="144"/>
      <c r="E18" s="144"/>
      <c r="F18" s="144"/>
      <c r="G18" s="144"/>
      <c r="H18" s="144"/>
      <c r="I18" s="145" t="str">
        <f>IFERROR(ROUND(AVERAGEIF(Datos!$B$3:$B$39,Ficha!C18,Datos!$Q$3:$Q$39),2),"")</f>
        <v/>
      </c>
      <c r="J18" s="145"/>
      <c r="K18" s="10" t="str">
        <f>I18</f>
        <v/>
      </c>
      <c r="M18" s="3"/>
      <c r="N18" s="3"/>
      <c r="O18" s="3"/>
      <c r="P18" s="3"/>
      <c r="Q18" s="12"/>
      <c r="R18" s="3"/>
      <c r="S18" s="12"/>
      <c r="T18" s="12"/>
      <c r="U18" s="12"/>
      <c r="V18" s="12"/>
      <c r="W18" s="17"/>
    </row>
    <row r="19" spans="2:26" ht="31.5" customHeight="1">
      <c r="B19" s="16"/>
      <c r="C19" s="143" t="s">
        <v>20</v>
      </c>
      <c r="D19" s="144"/>
      <c r="E19" s="144"/>
      <c r="F19" s="144"/>
      <c r="G19" s="144"/>
      <c r="H19" s="144"/>
      <c r="I19" s="145" t="str">
        <f>IFERROR(ROUND(AVERAGEIF(Datos!$B$3:$B$39,Ficha!C19,Datos!$Q$3:$Q$39),2),"")</f>
        <v/>
      </c>
      <c r="J19" s="145"/>
      <c r="K19" s="10" t="str">
        <f>I19</f>
        <v/>
      </c>
      <c r="M19" s="3"/>
      <c r="N19" s="3"/>
      <c r="O19" s="3"/>
      <c r="P19" s="3"/>
      <c r="Q19" s="12"/>
      <c r="R19" s="3"/>
      <c r="S19" s="12"/>
      <c r="T19" s="12"/>
      <c r="U19" s="12"/>
      <c r="V19" s="12"/>
      <c r="W19" s="17"/>
    </row>
    <row r="20" spans="2:26" ht="9" customHeight="1">
      <c r="B20" s="16"/>
      <c r="C20" s="22"/>
      <c r="D20" s="23"/>
      <c r="E20" s="23"/>
      <c r="F20" s="23"/>
      <c r="G20" s="23"/>
      <c r="H20" s="23"/>
      <c r="I20" s="23"/>
      <c r="J20" s="23"/>
      <c r="K20" s="24"/>
      <c r="M20" s="3"/>
      <c r="N20" s="3"/>
      <c r="O20" s="3"/>
      <c r="P20" s="3"/>
      <c r="Q20" s="12"/>
      <c r="R20" s="3"/>
      <c r="S20" s="12"/>
      <c r="T20" s="12"/>
      <c r="U20" s="12"/>
      <c r="V20" s="12"/>
      <c r="W20" s="17"/>
    </row>
    <row r="21" spans="2:26" ht="27" hidden="1" customHeight="1">
      <c r="B21" s="16"/>
      <c r="C21" s="12"/>
      <c r="D21" s="12"/>
      <c r="E21" s="12"/>
      <c r="F21" s="12"/>
      <c r="G21" s="12"/>
      <c r="H21" s="12"/>
      <c r="I21" s="115">
        <v>0</v>
      </c>
      <c r="J21" s="115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7"/>
    </row>
    <row r="22" spans="2:26" s="30" customFormat="1" ht="28.5" customHeight="1">
      <c r="B22" s="28"/>
      <c r="C22" s="105" t="s">
        <v>57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29"/>
    </row>
    <row r="23" spans="2:26" ht="23.1" customHeight="1">
      <c r="B23" s="16"/>
      <c r="C23" s="109" t="s">
        <v>4</v>
      </c>
      <c r="D23" s="109"/>
      <c r="E23" s="109"/>
      <c r="F23" s="109"/>
      <c r="G23" s="109"/>
      <c r="H23" s="109"/>
      <c r="I23" s="109"/>
      <c r="J23" s="108" t="s">
        <v>29</v>
      </c>
      <c r="K23" s="108"/>
      <c r="L23" s="108"/>
      <c r="M23" s="108"/>
      <c r="N23" s="108"/>
      <c r="O23" s="108"/>
      <c r="P23" s="108" t="s">
        <v>46</v>
      </c>
      <c r="Q23" s="108"/>
      <c r="R23" s="108" t="s">
        <v>47</v>
      </c>
      <c r="S23" s="108"/>
      <c r="T23" s="31" t="s">
        <v>60</v>
      </c>
      <c r="U23" s="117" t="s">
        <v>59</v>
      </c>
      <c r="V23" s="118"/>
      <c r="W23" s="17"/>
    </row>
    <row r="24" spans="2:26" ht="23.1" customHeight="1">
      <c r="B24" s="16"/>
      <c r="C24" s="123" t="s">
        <v>7</v>
      </c>
      <c r="D24" s="124"/>
      <c r="E24" s="124"/>
      <c r="F24" s="124"/>
      <c r="G24" s="124"/>
      <c r="H24" s="124"/>
      <c r="I24" s="125"/>
      <c r="J24" s="96" t="str">
        <f>Datos!C3</f>
        <v>IPM</v>
      </c>
      <c r="K24" s="97"/>
      <c r="L24" s="97"/>
      <c r="M24" s="97"/>
      <c r="N24" s="97"/>
      <c r="O24" s="98"/>
      <c r="P24" s="116">
        <f>Datos!F3</f>
        <v>0</v>
      </c>
      <c r="Q24" s="116"/>
      <c r="R24" s="116">
        <f>Datos!G3</f>
        <v>0</v>
      </c>
      <c r="S24" s="116"/>
      <c r="T24" s="32">
        <f>Datos!N3</f>
        <v>0.20200000000000001</v>
      </c>
      <c r="U24" s="119" t="str">
        <f>Datos!R3</f>
        <v>Error</v>
      </c>
      <c r="V24" s="120"/>
      <c r="W24" s="17"/>
      <c r="Y24" s="11">
        <f>IF(U24="Bajo",IF(P24&gt;R24,3,0),IF(U24="Alto",IF(P24&gt;R24,1,0),IF(P24&gt;R24,2,0)))</f>
        <v>0</v>
      </c>
      <c r="Z24" s="11">
        <f>IF(U24="Bajo",IF(P24&lt;R24,3,0),IF(U24="Alto",IF(P24&lt;R24,1,0),IF(P24&lt;R24,2,0)))</f>
        <v>0</v>
      </c>
    </row>
    <row r="25" spans="2:26" ht="23.1" customHeight="1">
      <c r="B25" s="16"/>
      <c r="C25" s="129"/>
      <c r="D25" s="130"/>
      <c r="E25" s="130"/>
      <c r="F25" s="130"/>
      <c r="G25" s="130"/>
      <c r="H25" s="130"/>
      <c r="I25" s="131"/>
      <c r="J25" s="96" t="str">
        <f>Datos!C4</f>
        <v>Ingresos</v>
      </c>
      <c r="K25" s="97"/>
      <c r="L25" s="97"/>
      <c r="M25" s="97"/>
      <c r="N25" s="97"/>
      <c r="O25" s="98"/>
      <c r="P25" s="116">
        <f>Datos!F4</f>
        <v>0</v>
      </c>
      <c r="Q25" s="116"/>
      <c r="R25" s="116">
        <f>Datos!G4</f>
        <v>0</v>
      </c>
      <c r="S25" s="116"/>
      <c r="T25" s="32">
        <f>Datos!N4</f>
        <v>0.27800000000000002</v>
      </c>
      <c r="U25" s="119" t="str">
        <f>Datos!R4</f>
        <v>Error</v>
      </c>
      <c r="V25" s="120"/>
      <c r="W25" s="17"/>
      <c r="Y25" s="11">
        <f t="shared" ref="Y25:Y31" si="0">IF(U25="Bajo",IF(P25&gt;R25,3,0),IF(U25="Alto",IF(P25&gt;R25,1,0),IF(P25&gt;R25,2,0)))</f>
        <v>0</v>
      </c>
      <c r="Z25" s="11">
        <f t="shared" ref="Z25:Z31" si="1">IF(U25="Bajo",IF(P25&lt;R25,3,0),IF(U25="Alto",IF(P25&lt;R25,1,0),IF(P25&lt;R25,2,0)))</f>
        <v>0</v>
      </c>
    </row>
    <row r="26" spans="2:26" ht="23.1" customHeight="1">
      <c r="B26" s="16"/>
      <c r="C26" s="132" t="s">
        <v>12</v>
      </c>
      <c r="D26" s="133"/>
      <c r="E26" s="133"/>
      <c r="F26" s="133"/>
      <c r="G26" s="133"/>
      <c r="H26" s="133"/>
      <c r="I26" s="134"/>
      <c r="J26" s="96" t="str">
        <f>Datos!C5</f>
        <v>Desconfianza</v>
      </c>
      <c r="K26" s="97"/>
      <c r="L26" s="97"/>
      <c r="M26" s="97"/>
      <c r="N26" s="97"/>
      <c r="O26" s="98"/>
      <c r="P26" s="116">
        <f>Datos!F5</f>
        <v>0</v>
      </c>
      <c r="Q26" s="116"/>
      <c r="R26" s="116">
        <f>Datos!G5</f>
        <v>0</v>
      </c>
      <c r="S26" s="116"/>
      <c r="T26" s="32">
        <f>Datos!N5</f>
        <v>0.39324999999999999</v>
      </c>
      <c r="U26" s="119" t="str">
        <f>Datos!R5</f>
        <v>Error</v>
      </c>
      <c r="V26" s="120"/>
      <c r="W26" s="17"/>
      <c r="Y26" s="11">
        <f t="shared" si="0"/>
        <v>0</v>
      </c>
      <c r="Z26" s="11">
        <f t="shared" si="1"/>
        <v>0</v>
      </c>
    </row>
    <row r="27" spans="2:26" ht="23.1" customHeight="1">
      <c r="B27" s="16"/>
      <c r="C27" s="135"/>
      <c r="D27" s="136"/>
      <c r="E27" s="136"/>
      <c r="F27" s="136"/>
      <c r="G27" s="136"/>
      <c r="H27" s="136"/>
      <c r="I27" s="137"/>
      <c r="J27" s="96" t="str">
        <f>Datos!C6</f>
        <v>Falta de Confianza en el Estado</v>
      </c>
      <c r="K27" s="97"/>
      <c r="L27" s="97"/>
      <c r="M27" s="97"/>
      <c r="N27" s="97"/>
      <c r="O27" s="98"/>
      <c r="P27" s="116">
        <f>Datos!F6</f>
        <v>0</v>
      </c>
      <c r="Q27" s="116"/>
      <c r="R27" s="116">
        <f>Datos!G6</f>
        <v>0</v>
      </c>
      <c r="S27" s="116"/>
      <c r="T27" s="32">
        <f>Datos!N6</f>
        <v>0.44504999999999995</v>
      </c>
      <c r="U27" s="119" t="str">
        <f>Datos!R6</f>
        <v>Error</v>
      </c>
      <c r="V27" s="120"/>
      <c r="W27" s="17"/>
      <c r="Y27" s="11">
        <f t="shared" si="0"/>
        <v>0</v>
      </c>
      <c r="Z27" s="11">
        <f t="shared" si="1"/>
        <v>0</v>
      </c>
    </row>
    <row r="28" spans="2:26" ht="23.1" customHeight="1">
      <c r="B28" s="16"/>
      <c r="C28" s="96" t="s">
        <v>18</v>
      </c>
      <c r="D28" s="97"/>
      <c r="E28" s="97"/>
      <c r="F28" s="97"/>
      <c r="G28" s="97"/>
      <c r="H28" s="97"/>
      <c r="I28" s="98"/>
      <c r="J28" s="96" t="str">
        <f>Datos!C7</f>
        <v>Discriminación</v>
      </c>
      <c r="K28" s="97"/>
      <c r="L28" s="97"/>
      <c r="M28" s="97"/>
      <c r="N28" s="97"/>
      <c r="O28" s="98"/>
      <c r="P28" s="116">
        <f>Datos!F7</f>
        <v>0</v>
      </c>
      <c r="Q28" s="116"/>
      <c r="R28" s="116">
        <f>Datos!G7</f>
        <v>0</v>
      </c>
      <c r="S28" s="116"/>
      <c r="T28" s="32">
        <f>Datos!N7</f>
        <v>9.0700000000000003E-2</v>
      </c>
      <c r="U28" s="119" t="str">
        <f>Datos!R7</f>
        <v>Error</v>
      </c>
      <c r="V28" s="120"/>
      <c r="W28" s="17"/>
      <c r="Y28" s="11">
        <f t="shared" si="0"/>
        <v>0</v>
      </c>
      <c r="Z28" s="11">
        <f t="shared" si="1"/>
        <v>0</v>
      </c>
    </row>
    <row r="29" spans="2:26" ht="23.1" customHeight="1">
      <c r="B29" s="16"/>
      <c r="C29" s="123" t="s">
        <v>20</v>
      </c>
      <c r="D29" s="124"/>
      <c r="E29" s="124"/>
      <c r="F29" s="124"/>
      <c r="G29" s="124"/>
      <c r="H29" s="124"/>
      <c r="I29" s="125"/>
      <c r="J29" s="96" t="str">
        <f>Datos!C8</f>
        <v>No Participación JAC</v>
      </c>
      <c r="K29" s="97"/>
      <c r="L29" s="97"/>
      <c r="M29" s="97"/>
      <c r="N29" s="97"/>
      <c r="O29" s="98"/>
      <c r="P29" s="116">
        <f>Datos!F8</f>
        <v>0</v>
      </c>
      <c r="Q29" s="116"/>
      <c r="R29" s="116">
        <f>Datos!G8</f>
        <v>0</v>
      </c>
      <c r="S29" s="116"/>
      <c r="T29" s="32">
        <f>Datos!N8</f>
        <v>0.87850689999999998</v>
      </c>
      <c r="U29" s="119" t="str">
        <f>Datos!R8</f>
        <v>Error</v>
      </c>
      <c r="V29" s="120"/>
      <c r="W29" s="17"/>
      <c r="Y29" s="11">
        <f t="shared" si="0"/>
        <v>0</v>
      </c>
      <c r="Z29" s="11">
        <f t="shared" si="1"/>
        <v>0</v>
      </c>
    </row>
    <row r="30" spans="2:26" ht="23.1" customHeight="1">
      <c r="B30" s="16"/>
      <c r="C30" s="126"/>
      <c r="D30" s="127"/>
      <c r="E30" s="127"/>
      <c r="F30" s="127"/>
      <c r="G30" s="127"/>
      <c r="H30" s="127"/>
      <c r="I30" s="128"/>
      <c r="J30" s="96" t="str">
        <f>Datos!C9</f>
        <v>No Comité de participación comunitaria</v>
      </c>
      <c r="K30" s="97"/>
      <c r="L30" s="97"/>
      <c r="M30" s="97"/>
      <c r="N30" s="97"/>
      <c r="O30" s="98"/>
      <c r="P30" s="116">
        <f>Datos!F9</f>
        <v>0</v>
      </c>
      <c r="Q30" s="116"/>
      <c r="R30" s="116">
        <f>Datos!G9</f>
        <v>0</v>
      </c>
      <c r="S30" s="116"/>
      <c r="T30" s="32">
        <f>Datos!N9</f>
        <v>0.87850689999999998</v>
      </c>
      <c r="U30" s="119" t="str">
        <f>Datos!R9</f>
        <v>Error</v>
      </c>
      <c r="V30" s="120"/>
      <c r="W30" s="17"/>
      <c r="Y30" s="11">
        <f t="shared" si="0"/>
        <v>0</v>
      </c>
      <c r="Z30" s="11">
        <f t="shared" si="1"/>
        <v>0</v>
      </c>
    </row>
    <row r="31" spans="2:26" ht="23.1" customHeight="1">
      <c r="B31" s="16"/>
      <c r="C31" s="129"/>
      <c r="D31" s="130"/>
      <c r="E31" s="130"/>
      <c r="F31" s="130"/>
      <c r="G31" s="130"/>
      <c r="H31" s="130"/>
      <c r="I31" s="131"/>
      <c r="J31" s="96" t="str">
        <f>Datos!C10</f>
        <v xml:space="preserve">No Consejos locales de participación </v>
      </c>
      <c r="K31" s="97"/>
      <c r="L31" s="97"/>
      <c r="M31" s="97"/>
      <c r="N31" s="97"/>
      <c r="O31" s="98"/>
      <c r="P31" s="116">
        <f>Datos!F10</f>
        <v>0</v>
      </c>
      <c r="Q31" s="116"/>
      <c r="R31" s="116">
        <f>Datos!G10</f>
        <v>0</v>
      </c>
      <c r="S31" s="116"/>
      <c r="T31" s="32">
        <f>Datos!N10</f>
        <v>0.87850689999999998</v>
      </c>
      <c r="U31" s="119" t="str">
        <f>Datos!R10</f>
        <v>Error</v>
      </c>
      <c r="V31" s="120"/>
      <c r="W31" s="17"/>
      <c r="Y31" s="11">
        <f t="shared" si="0"/>
        <v>0</v>
      </c>
      <c r="Z31" s="11">
        <f t="shared" si="1"/>
        <v>0</v>
      </c>
    </row>
    <row r="32" spans="2:26" s="30" customFormat="1" ht="28.5" customHeight="1">
      <c r="B32" s="28"/>
      <c r="C32" s="105" t="s">
        <v>52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29"/>
    </row>
    <row r="33" spans="2:23" ht="23.1" customHeight="1">
      <c r="B33" s="16"/>
      <c r="C33" s="102" t="s">
        <v>49</v>
      </c>
      <c r="D33" s="103"/>
      <c r="E33" s="103"/>
      <c r="F33" s="103"/>
      <c r="G33" s="103"/>
      <c r="H33" s="103"/>
      <c r="I33" s="104"/>
      <c r="J33" s="108" t="s">
        <v>29</v>
      </c>
      <c r="K33" s="108"/>
      <c r="L33" s="108"/>
      <c r="M33" s="6"/>
      <c r="N33" s="109" t="s">
        <v>49</v>
      </c>
      <c r="O33" s="109"/>
      <c r="P33" s="109"/>
      <c r="Q33" s="109"/>
      <c r="R33" s="109"/>
      <c r="S33" s="109"/>
      <c r="T33" s="109"/>
      <c r="U33" s="108" t="s">
        <v>29</v>
      </c>
      <c r="V33" s="108"/>
      <c r="W33" s="17"/>
    </row>
    <row r="34" spans="2:23" ht="23.1" customHeight="1">
      <c r="B34" s="16"/>
      <c r="C34" s="96" t="s">
        <v>53</v>
      </c>
      <c r="D34" s="97"/>
      <c r="E34" s="97"/>
      <c r="F34" s="97"/>
      <c r="G34" s="97"/>
      <c r="H34" s="97"/>
      <c r="I34" s="98"/>
      <c r="J34" s="107"/>
      <c r="K34" s="107"/>
      <c r="L34" s="107"/>
      <c r="M34" s="6"/>
      <c r="N34" s="110" t="s">
        <v>54</v>
      </c>
      <c r="O34" s="110"/>
      <c r="P34" s="110"/>
      <c r="Q34" s="110"/>
      <c r="R34" s="110"/>
      <c r="S34" s="110"/>
      <c r="T34" s="110"/>
      <c r="U34" s="107"/>
      <c r="V34" s="107"/>
      <c r="W34" s="17"/>
    </row>
    <row r="35" spans="2:23" ht="23.1" customHeight="1">
      <c r="B35" s="16"/>
      <c r="C35" s="96" t="s">
        <v>55</v>
      </c>
      <c r="D35" s="97"/>
      <c r="E35" s="97"/>
      <c r="F35" s="97"/>
      <c r="G35" s="97"/>
      <c r="H35" s="97"/>
      <c r="I35" s="98"/>
      <c r="J35" s="106"/>
      <c r="K35" s="107"/>
      <c r="L35" s="107"/>
      <c r="M35" s="6"/>
      <c r="N35" s="110" t="s">
        <v>56</v>
      </c>
      <c r="O35" s="110"/>
      <c r="P35" s="110"/>
      <c r="Q35" s="110"/>
      <c r="R35" s="110"/>
      <c r="S35" s="110"/>
      <c r="T35" s="110"/>
      <c r="U35" s="107"/>
      <c r="V35" s="107"/>
      <c r="W35" s="17"/>
    </row>
    <row r="36" spans="2:23" s="30" customFormat="1" ht="28.5" customHeight="1">
      <c r="B36" s="28"/>
      <c r="C36" s="105" t="s">
        <v>48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29"/>
    </row>
    <row r="37" spans="2:23" ht="23.1" customHeight="1">
      <c r="B37" s="16"/>
      <c r="C37" s="102" t="s">
        <v>49</v>
      </c>
      <c r="D37" s="103"/>
      <c r="E37" s="103"/>
      <c r="F37" s="103"/>
      <c r="G37" s="103"/>
      <c r="H37" s="103"/>
      <c r="I37" s="104"/>
      <c r="J37" s="109" t="s">
        <v>50</v>
      </c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7"/>
    </row>
    <row r="38" spans="2:23" ht="54.75" customHeight="1">
      <c r="B38" s="16"/>
      <c r="C38" s="96" t="s">
        <v>7</v>
      </c>
      <c r="D38" s="97"/>
      <c r="E38" s="97"/>
      <c r="F38" s="97"/>
      <c r="G38" s="97"/>
      <c r="H38" s="97"/>
      <c r="I38" s="98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17"/>
    </row>
    <row r="39" spans="2:23" ht="54.75" customHeight="1">
      <c r="B39" s="16"/>
      <c r="C39" s="96" t="s">
        <v>12</v>
      </c>
      <c r="D39" s="97"/>
      <c r="E39" s="97"/>
      <c r="F39" s="97"/>
      <c r="G39" s="97"/>
      <c r="H39" s="97"/>
      <c r="I39" s="98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17"/>
    </row>
    <row r="40" spans="2:23" ht="54.75" customHeight="1">
      <c r="B40" s="16"/>
      <c r="C40" s="96" t="s">
        <v>17</v>
      </c>
      <c r="D40" s="97"/>
      <c r="E40" s="97"/>
      <c r="F40" s="97"/>
      <c r="G40" s="97"/>
      <c r="H40" s="97"/>
      <c r="I40" s="98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17"/>
    </row>
    <row r="41" spans="2:23" ht="54.75" customHeight="1">
      <c r="B41" s="16"/>
      <c r="C41" s="96" t="s">
        <v>20</v>
      </c>
      <c r="D41" s="97"/>
      <c r="E41" s="97"/>
      <c r="F41" s="97"/>
      <c r="G41" s="97"/>
      <c r="H41" s="97"/>
      <c r="I41" s="98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17"/>
    </row>
    <row r="42" spans="2:23" s="30" customFormat="1" ht="28.5" customHeight="1">
      <c r="B42" s="28"/>
      <c r="C42" s="105" t="s">
        <v>51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29"/>
    </row>
    <row r="43" spans="2:23" ht="69" customHeight="1">
      <c r="B43" s="16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1"/>
      <c r="W43" s="17"/>
    </row>
    <row r="44" spans="2:23" ht="27" customHeight="1" thickBot="1"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</sheetData>
  <sheetProtection algorithmName="SHA-512" hashValue="k8YZD/3RaO8adhlobGAc7Nw7dRAnlpvGBpm9sypURcNp/o/LXVa/rXL4yYi0oJaVJzlfZHGM+XN+9JChQ9SS1Q==" saltValue="bboJTlAWRJdfsiXcon9mdg==" spinCount="100000" sheet="1" objects="1" scenarios="1"/>
  <mergeCells count="100">
    <mergeCell ref="R28:S28"/>
    <mergeCell ref="P28:Q28"/>
    <mergeCell ref="J23:O23"/>
    <mergeCell ref="R23:S23"/>
    <mergeCell ref="C17:H17"/>
    <mergeCell ref="C23:I23"/>
    <mergeCell ref="P24:Q24"/>
    <mergeCell ref="P25:Q25"/>
    <mergeCell ref="P26:Q26"/>
    <mergeCell ref="P29:Q29"/>
    <mergeCell ref="P27:Q27"/>
    <mergeCell ref="J29:O29"/>
    <mergeCell ref="R10:V10"/>
    <mergeCell ref="C42:V42"/>
    <mergeCell ref="R11:V11"/>
    <mergeCell ref="R12:V12"/>
    <mergeCell ref="I21:J21"/>
    <mergeCell ref="C22:V22"/>
    <mergeCell ref="C16:H16"/>
    <mergeCell ref="I16:J16"/>
    <mergeCell ref="I17:J17"/>
    <mergeCell ref="I18:J18"/>
    <mergeCell ref="I19:J19"/>
    <mergeCell ref="C18:H18"/>
    <mergeCell ref="C19:H19"/>
    <mergeCell ref="U30:V30"/>
    <mergeCell ref="U31:V31"/>
    <mergeCell ref="P31:Q31"/>
    <mergeCell ref="P23:Q23"/>
    <mergeCell ref="C29:I31"/>
    <mergeCell ref="J27:O27"/>
    <mergeCell ref="R30:S30"/>
    <mergeCell ref="J25:O25"/>
    <mergeCell ref="J26:O26"/>
    <mergeCell ref="J30:O30"/>
    <mergeCell ref="C24:I25"/>
    <mergeCell ref="C26:I27"/>
    <mergeCell ref="J28:O28"/>
    <mergeCell ref="R24:S24"/>
    <mergeCell ref="R25:S25"/>
    <mergeCell ref="R26:S26"/>
    <mergeCell ref="U25:V25"/>
    <mergeCell ref="U26:V26"/>
    <mergeCell ref="U27:V27"/>
    <mergeCell ref="U28:V28"/>
    <mergeCell ref="U29:V29"/>
    <mergeCell ref="C5:H5"/>
    <mergeCell ref="C6:H6"/>
    <mergeCell ref="O5:T5"/>
    <mergeCell ref="C3:V3"/>
    <mergeCell ref="O6:T6"/>
    <mergeCell ref="U6:V6"/>
    <mergeCell ref="I5:L5"/>
    <mergeCell ref="I6:L6"/>
    <mergeCell ref="U5:V5"/>
    <mergeCell ref="C4:V4"/>
    <mergeCell ref="C11:Q11"/>
    <mergeCell ref="J31:O31"/>
    <mergeCell ref="C28:I28"/>
    <mergeCell ref="J24:O24"/>
    <mergeCell ref="J37:V37"/>
    <mergeCell ref="C37:I37"/>
    <mergeCell ref="C32:V32"/>
    <mergeCell ref="C35:I35"/>
    <mergeCell ref="C34:I34"/>
    <mergeCell ref="I14:J14"/>
    <mergeCell ref="R31:S31"/>
    <mergeCell ref="R29:S29"/>
    <mergeCell ref="R27:S27"/>
    <mergeCell ref="P30:Q30"/>
    <mergeCell ref="U23:V23"/>
    <mergeCell ref="U24:V24"/>
    <mergeCell ref="C8:H8"/>
    <mergeCell ref="C7:H7"/>
    <mergeCell ref="O7:T7"/>
    <mergeCell ref="U7:V7"/>
    <mergeCell ref="O8:T8"/>
    <mergeCell ref="U8:V8"/>
    <mergeCell ref="I7:L7"/>
    <mergeCell ref="I8:L8"/>
    <mergeCell ref="C33:I33"/>
    <mergeCell ref="C36:V36"/>
    <mergeCell ref="J38:V38"/>
    <mergeCell ref="J39:V39"/>
    <mergeCell ref="J35:L35"/>
    <mergeCell ref="U33:V33"/>
    <mergeCell ref="U34:V34"/>
    <mergeCell ref="U35:V35"/>
    <mergeCell ref="N33:T33"/>
    <mergeCell ref="N34:T34"/>
    <mergeCell ref="N35:T35"/>
    <mergeCell ref="J33:L33"/>
    <mergeCell ref="J34:L34"/>
    <mergeCell ref="C38:I38"/>
    <mergeCell ref="J40:V40"/>
    <mergeCell ref="J41:V41"/>
    <mergeCell ref="C39:I39"/>
    <mergeCell ref="C40:I40"/>
    <mergeCell ref="C43:V43"/>
    <mergeCell ref="C41:I41"/>
  </mergeCells>
  <conditionalFormatting sqref="U24:U31">
    <cfRule type="cellIs" dxfId="12" priority="42" operator="equal">
      <formula>"Alto"</formula>
    </cfRule>
    <cfRule type="cellIs" dxfId="11" priority="43" operator="equal">
      <formula>"Medio"</formula>
    </cfRule>
    <cfRule type="cellIs" dxfId="10" priority="44" operator="equal">
      <formula>"Bajo"</formula>
    </cfRule>
  </conditionalFormatting>
  <conditionalFormatting sqref="P24:Q31">
    <cfRule type="expression" dxfId="9" priority="15">
      <formula>Y24=1</formula>
    </cfRule>
    <cfRule type="expression" dxfId="8" priority="16">
      <formula>Y24=2</formula>
    </cfRule>
    <cfRule type="expression" dxfId="7" priority="17">
      <formula>Y24=3</formula>
    </cfRule>
  </conditionalFormatting>
  <conditionalFormatting sqref="R24:R31">
    <cfRule type="expression" dxfId="6" priority="12">
      <formula>Z24=3</formula>
    </cfRule>
    <cfRule type="expression" dxfId="5" priority="13">
      <formula>Z24=2</formula>
    </cfRule>
    <cfRule type="expression" dxfId="4" priority="14">
      <formula>Z24=1</formula>
    </cfRule>
  </conditionalFormatting>
  <conditionalFormatting sqref="C16:H19">
    <cfRule type="iconSet" priority="11">
      <iconSet>
        <cfvo type="percent" val="0"/>
        <cfvo type="percent" val="33"/>
        <cfvo type="percent" val="67"/>
      </iconSet>
    </cfRule>
  </conditionalFormatting>
  <conditionalFormatting sqref="K16:K19">
    <cfRule type="iconSet" priority="9">
      <iconSet showValue="0" reverse="1">
        <cfvo type="percent" val="0"/>
        <cfvo type="num" val="1/3"/>
        <cfvo type="num" val="2/3"/>
      </iconSet>
    </cfRule>
  </conditionalFormatting>
  <conditionalFormatting sqref="I14:J14 I21:J21 I16:J19">
    <cfRule type="dataBar" priority="53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{9F238F38-CA9B-4E36-80A1-9EAF71BB5FAD}</x14:id>
        </ext>
      </extLst>
    </cfRule>
  </conditionalFormatting>
  <conditionalFormatting sqref="R10:R12">
    <cfRule type="dataBar" priority="55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{F3141712-50CC-44B8-8A33-41037BFA6353}</x14:id>
        </ext>
      </extLst>
    </cfRule>
  </conditionalFormatting>
  <conditionalFormatting sqref="I5:L8 U5:V8 J34:L35 U34:V35 J38:V41 C43:V43">
    <cfRule type="containsBlanks" dxfId="3" priority="56">
      <formula>LEN(TRIM(C5))=0</formula>
    </cfRule>
  </conditionalFormatting>
  <conditionalFormatting sqref="S24:T31">
    <cfRule type="expression" dxfId="2" priority="60">
      <formula>#REF!=3</formula>
    </cfRule>
    <cfRule type="expression" dxfId="1" priority="61">
      <formula>#REF!=2</formula>
    </cfRule>
    <cfRule type="expression" dxfId="0" priority="62">
      <formula>#REF!=1</formula>
    </cfRule>
  </conditionalFormatting>
  <dataValidations disablePrompts="1" count="2">
    <dataValidation type="list" allowBlank="1" showInputMessage="1" showErrorMessage="1" sqref="U5:V5">
      <formula1>#REF!</formula1>
    </dataValidation>
    <dataValidation type="list" allowBlank="1" showInputMessage="1" showErrorMessage="1" sqref="U6:V6">
      <formula1>#REF!</formula1>
    </dataValidation>
  </dataValidations>
  <pageMargins left="0.25" right="0.25" top="0.75" bottom="0.75" header="0.3" footer="0.3"/>
  <pageSetup scale="80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238F38-CA9B-4E36-80A1-9EAF71BB5F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I14:J14 I21:J21 I16:J19</xm:sqref>
        </x14:conditionalFormatting>
        <x14:conditionalFormatting xmlns:xm="http://schemas.microsoft.com/office/excel/2006/main">
          <x14:cfRule type="dataBar" id="{F3141712-50CC-44B8-8A33-41037BFA63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R10:R12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"/>
  <sheetViews>
    <sheetView showGridLines="0" showRowColHeaders="0" zoomScale="85" zoomScaleNormal="85" zoomScalePageLayoutView="130" workbookViewId="0">
      <selection activeCell="E8" sqref="E8"/>
    </sheetView>
  </sheetViews>
  <sheetFormatPr baseColWidth="10" defaultColWidth="12.85546875" defaultRowHeight="15"/>
  <cols>
    <col min="1" max="1" width="1.140625" style="45" customWidth="1"/>
    <col min="2" max="2" width="29.42578125" style="45" customWidth="1"/>
    <col min="3" max="3" width="24.85546875" style="45" customWidth="1"/>
    <col min="4" max="5" width="14.7109375" style="7" customWidth="1"/>
    <col min="6" max="6" width="14.42578125" style="45" customWidth="1"/>
    <col min="7" max="7" width="11.42578125" style="45" customWidth="1"/>
    <col min="8" max="8" width="12.42578125" style="45" customWidth="1"/>
    <col min="9" max="15" width="11.42578125" style="45" customWidth="1"/>
    <col min="16" max="16" width="12.7109375" style="45" bestFit="1" customWidth="1"/>
    <col min="17" max="16384" width="12.85546875" style="45"/>
  </cols>
  <sheetData>
    <row r="1" spans="2:18" ht="6.75" customHeight="1" thickBot="1"/>
    <row r="2" spans="2:18" s="2" customFormat="1" ht="30">
      <c r="B2" s="55" t="s">
        <v>4</v>
      </c>
      <c r="C2" s="56" t="s">
        <v>29</v>
      </c>
      <c r="D2" s="56" t="s">
        <v>30</v>
      </c>
      <c r="E2" s="56" t="s">
        <v>66</v>
      </c>
      <c r="F2" s="56" t="s">
        <v>31</v>
      </c>
      <c r="G2" s="56" t="s">
        <v>32</v>
      </c>
      <c r="H2" s="56" t="s">
        <v>33</v>
      </c>
      <c r="I2" s="56" t="s">
        <v>63</v>
      </c>
      <c r="J2" s="56" t="s">
        <v>34</v>
      </c>
      <c r="K2" s="56" t="s">
        <v>35</v>
      </c>
      <c r="L2" s="56" t="s">
        <v>68</v>
      </c>
      <c r="M2" s="56" t="s">
        <v>67</v>
      </c>
      <c r="N2" s="56" t="s">
        <v>58</v>
      </c>
      <c r="O2" s="56" t="s">
        <v>62</v>
      </c>
      <c r="P2" s="56" t="s">
        <v>61</v>
      </c>
      <c r="Q2" s="56" t="s">
        <v>69</v>
      </c>
      <c r="R2" s="57" t="s">
        <v>49</v>
      </c>
    </row>
    <row r="3" spans="2:18" ht="31.5" customHeight="1">
      <c r="B3" s="66" t="s">
        <v>7</v>
      </c>
      <c r="C3" s="58" t="s">
        <v>8</v>
      </c>
      <c r="D3" s="85"/>
      <c r="E3" s="85"/>
      <c r="F3" s="74"/>
      <c r="G3" s="74"/>
      <c r="H3" s="78"/>
      <c r="I3" s="78"/>
      <c r="J3" s="59">
        <f t="shared" ref="J3:J10" si="0">F3-G3</f>
        <v>0</v>
      </c>
      <c r="K3" s="59" t="str">
        <f t="shared" ref="K3:K10" si="1">IFERROR(SQRT((((D3-1)*H3+(E3-1)*I3)/(D3+E3-2))*(1/D3+1/E3)),"Error")</f>
        <v>Error</v>
      </c>
      <c r="L3" s="59" t="str">
        <f t="shared" ref="L3:L10" si="2">IFERROR(ABS((F3-G3)/K3),"Error")</f>
        <v>Error</v>
      </c>
      <c r="M3" s="59" t="str">
        <f t="shared" ref="M3:M10" si="3">IFERROR(_xlfn.T.DIST.2T(L3,D3+E3-2),"Error")</f>
        <v>Error</v>
      </c>
      <c r="N3" s="90">
        <v>0.20200000000000001</v>
      </c>
      <c r="O3" s="59" t="str">
        <f t="shared" ref="O3:O10" si="4">IFERROR(IF(M3&lt;=0.1,1-(20/3)*M3,(10/27)-(10/27)*M3),"Error")</f>
        <v>Error</v>
      </c>
      <c r="P3" s="59" t="str">
        <f t="shared" ref="P3:P10" si="5">IFERROR(IF(AVERAGE(F3,G3)&gt;N3,1,1/N3*AVERAGE(F3,G3)),"Error")</f>
        <v>Error</v>
      </c>
      <c r="Q3" s="59" t="str">
        <f>IFERROR(O3*P3,"Error")</f>
        <v>Error</v>
      </c>
      <c r="R3" s="67" t="str">
        <f>IF(Q3="Error",Q3,IF(Q3&lt;1/3,"Bajo",IF(Q3&lt;2/3,"Medio","Alto")))</f>
        <v>Error</v>
      </c>
    </row>
    <row r="4" spans="2:18" ht="31.5" customHeight="1">
      <c r="B4" s="68" t="s">
        <v>7</v>
      </c>
      <c r="C4" s="60" t="s">
        <v>10</v>
      </c>
      <c r="D4" s="86"/>
      <c r="E4" s="86"/>
      <c r="F4" s="75"/>
      <c r="G4" s="75"/>
      <c r="H4" s="82"/>
      <c r="I4" s="82"/>
      <c r="J4" s="61">
        <f t="shared" si="0"/>
        <v>0</v>
      </c>
      <c r="K4" s="61" t="str">
        <f t="shared" si="1"/>
        <v>Error</v>
      </c>
      <c r="L4" s="61" t="str">
        <f t="shared" si="2"/>
        <v>Error</v>
      </c>
      <c r="M4" s="61" t="str">
        <f t="shared" si="3"/>
        <v>Error</v>
      </c>
      <c r="N4" s="91">
        <v>0.27800000000000002</v>
      </c>
      <c r="O4" s="61" t="str">
        <f t="shared" si="4"/>
        <v>Error</v>
      </c>
      <c r="P4" s="61" t="str">
        <f t="shared" si="5"/>
        <v>Error</v>
      </c>
      <c r="Q4" s="61" t="str">
        <f t="shared" ref="Q4:Q10" si="6">IFERROR(O4*P4,"Error")</f>
        <v>Error</v>
      </c>
      <c r="R4" s="69" t="str">
        <f t="shared" ref="R4:R10" si="7">IF(Q4="Error",Q4,IF(Q4&lt;1/3,"Bajo",IF(Q4&lt;2/3,"Medio","Alto")))</f>
        <v>Error</v>
      </c>
    </row>
    <row r="5" spans="2:18" ht="31.5" customHeight="1">
      <c r="B5" s="66" t="s">
        <v>12</v>
      </c>
      <c r="C5" s="58" t="s">
        <v>13</v>
      </c>
      <c r="D5" s="85"/>
      <c r="E5" s="85"/>
      <c r="F5" s="76"/>
      <c r="G5" s="76"/>
      <c r="H5" s="78"/>
      <c r="I5" s="78"/>
      <c r="J5" s="59">
        <f t="shared" si="0"/>
        <v>0</v>
      </c>
      <c r="K5" s="59" t="str">
        <f t="shared" si="1"/>
        <v>Error</v>
      </c>
      <c r="L5" s="59" t="str">
        <f t="shared" si="2"/>
        <v>Error</v>
      </c>
      <c r="M5" s="59" t="str">
        <f t="shared" si="3"/>
        <v>Error</v>
      </c>
      <c r="N5" s="90">
        <v>0.39324999999999999</v>
      </c>
      <c r="O5" s="59" t="str">
        <f t="shared" si="4"/>
        <v>Error</v>
      </c>
      <c r="P5" s="59" t="str">
        <f t="shared" si="5"/>
        <v>Error</v>
      </c>
      <c r="Q5" s="59" t="str">
        <f t="shared" si="6"/>
        <v>Error</v>
      </c>
      <c r="R5" s="67" t="str">
        <f t="shared" si="7"/>
        <v>Error</v>
      </c>
    </row>
    <row r="6" spans="2:18" ht="31.5" customHeight="1">
      <c r="B6" s="68" t="s">
        <v>12</v>
      </c>
      <c r="C6" s="60" t="s">
        <v>36</v>
      </c>
      <c r="D6" s="86"/>
      <c r="E6" s="86"/>
      <c r="F6" s="75"/>
      <c r="G6" s="75"/>
      <c r="H6" s="82"/>
      <c r="I6" s="82"/>
      <c r="J6" s="61">
        <f t="shared" si="0"/>
        <v>0</v>
      </c>
      <c r="K6" s="61" t="str">
        <f t="shared" si="1"/>
        <v>Error</v>
      </c>
      <c r="L6" s="61" t="str">
        <f t="shared" si="2"/>
        <v>Error</v>
      </c>
      <c r="M6" s="61" t="str">
        <f t="shared" si="3"/>
        <v>Error</v>
      </c>
      <c r="N6" s="91">
        <v>0.44504999999999995</v>
      </c>
      <c r="O6" s="61" t="str">
        <f t="shared" si="4"/>
        <v>Error</v>
      </c>
      <c r="P6" s="61" t="str">
        <f t="shared" si="5"/>
        <v>Error</v>
      </c>
      <c r="Q6" s="61" t="str">
        <f t="shared" si="6"/>
        <v>Error</v>
      </c>
      <c r="R6" s="69" t="str">
        <f t="shared" si="7"/>
        <v>Error</v>
      </c>
    </row>
    <row r="7" spans="2:18" ht="31.5" customHeight="1">
      <c r="B7" s="70" t="s">
        <v>18</v>
      </c>
      <c r="C7" s="62" t="s">
        <v>18</v>
      </c>
      <c r="D7" s="87"/>
      <c r="E7" s="87"/>
      <c r="F7" s="77"/>
      <c r="G7" s="77"/>
      <c r="H7" s="83"/>
      <c r="I7" s="83"/>
      <c r="J7" s="63">
        <f t="shared" si="0"/>
        <v>0</v>
      </c>
      <c r="K7" s="63" t="str">
        <f t="shared" si="1"/>
        <v>Error</v>
      </c>
      <c r="L7" s="63" t="str">
        <f t="shared" si="2"/>
        <v>Error</v>
      </c>
      <c r="M7" s="63" t="str">
        <f t="shared" si="3"/>
        <v>Error</v>
      </c>
      <c r="N7" s="92">
        <v>9.0700000000000003E-2</v>
      </c>
      <c r="O7" s="63" t="str">
        <f t="shared" si="4"/>
        <v>Error</v>
      </c>
      <c r="P7" s="63" t="str">
        <f t="shared" si="5"/>
        <v>Error</v>
      </c>
      <c r="Q7" s="63" t="str">
        <f t="shared" si="6"/>
        <v>Error</v>
      </c>
      <c r="R7" s="71" t="str">
        <f t="shared" si="7"/>
        <v>Error</v>
      </c>
    </row>
    <row r="8" spans="2:18" ht="31.5" customHeight="1">
      <c r="B8" s="72" t="s">
        <v>20</v>
      </c>
      <c r="C8" s="64" t="s">
        <v>21</v>
      </c>
      <c r="D8" s="85"/>
      <c r="E8" s="85"/>
      <c r="F8" s="76"/>
      <c r="G8" s="76"/>
      <c r="H8" s="78"/>
      <c r="I8" s="78"/>
      <c r="J8" s="65">
        <f t="shared" si="0"/>
        <v>0</v>
      </c>
      <c r="K8" s="65" t="str">
        <f t="shared" si="1"/>
        <v>Error</v>
      </c>
      <c r="L8" s="65" t="str">
        <f t="shared" si="2"/>
        <v>Error</v>
      </c>
      <c r="M8" s="65" t="str">
        <f t="shared" si="3"/>
        <v>Error</v>
      </c>
      <c r="N8" s="90">
        <v>0.87850689999999998</v>
      </c>
      <c r="O8" s="65" t="str">
        <f t="shared" si="4"/>
        <v>Error</v>
      </c>
      <c r="P8" s="65" t="str">
        <f t="shared" si="5"/>
        <v>Error</v>
      </c>
      <c r="Q8" s="65" t="str">
        <f t="shared" si="6"/>
        <v>Error</v>
      </c>
      <c r="R8" s="73" t="str">
        <f t="shared" si="7"/>
        <v>Error</v>
      </c>
    </row>
    <row r="9" spans="2:18" ht="31.5" customHeight="1">
      <c r="B9" s="50" t="s">
        <v>20</v>
      </c>
      <c r="C9" s="48" t="s">
        <v>23</v>
      </c>
      <c r="D9" s="88"/>
      <c r="E9" s="88"/>
      <c r="F9" s="79"/>
      <c r="G9" s="79"/>
      <c r="H9" s="84"/>
      <c r="I9" s="84"/>
      <c r="J9" s="47">
        <f t="shared" si="0"/>
        <v>0</v>
      </c>
      <c r="K9" s="47" t="str">
        <f t="shared" si="1"/>
        <v>Error</v>
      </c>
      <c r="L9" s="47" t="str">
        <f t="shared" si="2"/>
        <v>Error</v>
      </c>
      <c r="M9" s="47" t="str">
        <f t="shared" si="3"/>
        <v>Error</v>
      </c>
      <c r="N9" s="93">
        <v>0.87850689999999998</v>
      </c>
      <c r="O9" s="47" t="str">
        <f t="shared" si="4"/>
        <v>Error</v>
      </c>
      <c r="P9" s="47" t="str">
        <f t="shared" si="5"/>
        <v>Error</v>
      </c>
      <c r="Q9" s="47" t="str">
        <f t="shared" si="6"/>
        <v>Error</v>
      </c>
      <c r="R9" s="49" t="str">
        <f t="shared" si="7"/>
        <v>Error</v>
      </c>
    </row>
    <row r="10" spans="2:18" ht="31.5" customHeight="1" thickBot="1">
      <c r="B10" s="51" t="s">
        <v>20</v>
      </c>
      <c r="C10" s="52" t="s">
        <v>24</v>
      </c>
      <c r="D10" s="89"/>
      <c r="E10" s="89"/>
      <c r="F10" s="80"/>
      <c r="G10" s="80"/>
      <c r="H10" s="81"/>
      <c r="I10" s="81"/>
      <c r="J10" s="53">
        <f t="shared" si="0"/>
        <v>0</v>
      </c>
      <c r="K10" s="53" t="str">
        <f t="shared" si="1"/>
        <v>Error</v>
      </c>
      <c r="L10" s="53" t="str">
        <f t="shared" si="2"/>
        <v>Error</v>
      </c>
      <c r="M10" s="53" t="str">
        <f t="shared" si="3"/>
        <v>Error</v>
      </c>
      <c r="N10" s="94">
        <v>0.87850689999999998</v>
      </c>
      <c r="O10" s="53" t="str">
        <f t="shared" si="4"/>
        <v>Error</v>
      </c>
      <c r="P10" s="53" t="str">
        <f t="shared" si="5"/>
        <v>Error</v>
      </c>
      <c r="Q10" s="53" t="str">
        <f t="shared" si="6"/>
        <v>Error</v>
      </c>
      <c r="R10" s="54" t="str">
        <f t="shared" si="7"/>
        <v>Error</v>
      </c>
    </row>
    <row r="11" spans="2:18">
      <c r="B11" s="4"/>
      <c r="C11" s="4"/>
      <c r="D11" s="8"/>
      <c r="E11" s="8"/>
      <c r="G11" s="4"/>
      <c r="H11" s="4"/>
      <c r="I11" s="4"/>
      <c r="J11" s="4"/>
      <c r="K11" s="4"/>
      <c r="L11" s="4"/>
      <c r="M11" s="5"/>
      <c r="N11" s="4"/>
      <c r="O11" s="4"/>
      <c r="P11" s="46"/>
    </row>
    <row r="12" spans="2:18">
      <c r="B12" s="45" t="s">
        <v>65</v>
      </c>
      <c r="C12" s="79"/>
    </row>
  </sheetData>
  <sheetProtection algorithmName="SHA-512" hashValue="pRMTxR9QVSajstTzyO/0OMW17Y5q5kY2w00OcauquZDVIIh4ARO3+XDky7hl1MV6wu6gLUSeqZmtiqwxTdQr5w==" saltValue="cvwHkc5J1VKdWMTUdL7fmQ==" spinCount="100000" sheet="1" objects="1" scenarios="1"/>
  <dataValidations count="2">
    <dataValidation type="decimal" operator="greaterThanOrEqual" allowBlank="1" showInputMessage="1" showErrorMessage="1" sqref="G3:I10 F3:F10">
      <formula1>0</formula1>
    </dataValidation>
    <dataValidation type="whole" operator="greaterThanOrEqual" allowBlank="1" showInputMessage="1" showErrorMessage="1" sqref="E3:E10 D3:D10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showRowColHeaders="0" topLeftCell="A3" zoomScale="110" zoomScaleNormal="110" zoomScalePageLayoutView="110" workbookViewId="0">
      <selection activeCell="B14" sqref="B14"/>
    </sheetView>
  </sheetViews>
  <sheetFormatPr baseColWidth="10" defaultColWidth="11.42578125" defaultRowHeight="15"/>
  <cols>
    <col min="1" max="1" width="3.28515625" style="1" customWidth="1"/>
    <col min="2" max="2" width="19.140625" style="1" customWidth="1"/>
    <col min="3" max="3" width="24.85546875" style="1" customWidth="1"/>
    <col min="4" max="4" width="29.7109375" style="1" customWidth="1"/>
    <col min="5" max="5" width="56.140625" style="1" customWidth="1"/>
    <col min="6" max="16384" width="11.42578125" style="1"/>
  </cols>
  <sheetData>
    <row r="1" spans="2:5" ht="15.75" thickBot="1"/>
    <row r="2" spans="2:5" ht="15.75" thickBot="1">
      <c r="B2" s="146" t="s">
        <v>0</v>
      </c>
      <c r="C2" s="147"/>
      <c r="D2" s="147"/>
      <c r="E2" s="148"/>
    </row>
    <row r="3" spans="2:5" ht="117.95" customHeight="1">
      <c r="B3" s="33" t="s">
        <v>1</v>
      </c>
      <c r="C3" s="149" t="s">
        <v>2</v>
      </c>
      <c r="D3" s="150"/>
      <c r="E3" s="151"/>
    </row>
    <row r="4" spans="2:5" ht="15" customHeight="1" thickBot="1">
      <c r="B4" s="161" t="s">
        <v>3</v>
      </c>
      <c r="C4" s="152" t="s">
        <v>64</v>
      </c>
      <c r="D4" s="153"/>
      <c r="E4" s="154"/>
    </row>
    <row r="5" spans="2:5" ht="15.75" thickBot="1">
      <c r="B5" s="161"/>
      <c r="C5" s="35" t="s">
        <v>4</v>
      </c>
      <c r="D5" s="36" t="s">
        <v>5</v>
      </c>
      <c r="E5" s="37" t="s">
        <v>6</v>
      </c>
    </row>
    <row r="6" spans="2:5" ht="45">
      <c r="B6" s="161"/>
      <c r="C6" s="162" t="s">
        <v>7</v>
      </c>
      <c r="D6" s="40" t="s">
        <v>8</v>
      </c>
      <c r="E6" s="42" t="s">
        <v>9</v>
      </c>
    </row>
    <row r="7" spans="2:5" ht="45">
      <c r="B7" s="161"/>
      <c r="C7" s="163"/>
      <c r="D7" s="39" t="s">
        <v>10</v>
      </c>
      <c r="E7" s="42" t="s">
        <v>11</v>
      </c>
    </row>
    <row r="8" spans="2:5" ht="45">
      <c r="B8" s="161"/>
      <c r="C8" s="164" t="s">
        <v>12</v>
      </c>
      <c r="D8" s="39" t="s">
        <v>13</v>
      </c>
      <c r="E8" s="43" t="s">
        <v>14</v>
      </c>
    </row>
    <row r="9" spans="2:5" ht="45">
      <c r="B9" s="161"/>
      <c r="C9" s="164"/>
      <c r="D9" s="39" t="s">
        <v>15</v>
      </c>
      <c r="E9" s="43" t="s">
        <v>16</v>
      </c>
    </row>
    <row r="10" spans="2:5" ht="75">
      <c r="B10" s="161"/>
      <c r="C10" s="38" t="s">
        <v>70</v>
      </c>
      <c r="D10" s="39" t="s">
        <v>18</v>
      </c>
      <c r="E10" s="43" t="s">
        <v>19</v>
      </c>
    </row>
    <row r="11" spans="2:5" ht="60">
      <c r="B11" s="161"/>
      <c r="C11" s="164" t="s">
        <v>20</v>
      </c>
      <c r="D11" s="39" t="s">
        <v>21</v>
      </c>
      <c r="E11" s="43" t="s">
        <v>22</v>
      </c>
    </row>
    <row r="12" spans="2:5" ht="60">
      <c r="B12" s="161"/>
      <c r="C12" s="164"/>
      <c r="D12" s="39" t="s">
        <v>23</v>
      </c>
      <c r="E12" s="43" t="s">
        <v>22</v>
      </c>
    </row>
    <row r="13" spans="2:5" ht="60.75" thickBot="1">
      <c r="B13" s="161"/>
      <c r="C13" s="165"/>
      <c r="D13" s="41" t="s">
        <v>24</v>
      </c>
      <c r="E13" s="43" t="s">
        <v>22</v>
      </c>
    </row>
    <row r="14" spans="2:5" ht="90.95" customHeight="1">
      <c r="B14" s="34" t="s">
        <v>71</v>
      </c>
      <c r="C14" s="155" t="s">
        <v>25</v>
      </c>
      <c r="D14" s="156"/>
      <c r="E14" s="157"/>
    </row>
    <row r="15" spans="2:5" ht="15.75" thickBot="1">
      <c r="B15" s="44" t="s">
        <v>26</v>
      </c>
      <c r="C15" s="158"/>
      <c r="D15" s="159"/>
      <c r="E15" s="160"/>
    </row>
  </sheetData>
  <sheetProtection algorithmName="SHA-512" hashValue="qreeX+IBVGX4nxyvRCAFnmw3dNfJ10GQm4fnvmdEYgxZyE/adrwwBykwqxpn/7eYCng6RPecOn+rF9bqTykw2w==" saltValue="PrZcYrxtAhYiV8kWjpHe2w==" spinCount="100000" sheet="1" objects="1" scenarios="1"/>
  <mergeCells count="9">
    <mergeCell ref="B2:E2"/>
    <mergeCell ref="C3:E3"/>
    <mergeCell ref="C4:E4"/>
    <mergeCell ref="C14:E14"/>
    <mergeCell ref="C15:E15"/>
    <mergeCell ref="B4:B13"/>
    <mergeCell ref="C6:C7"/>
    <mergeCell ref="C8:C9"/>
    <mergeCell ref="C11:C13"/>
  </mergeCells>
  <hyperlinks>
    <hyperlink ref="C5:D5" location="'Dimensiones IPM'!A1" display="Dimensiones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Inglés</Language>
    <_Source xmlns="http://schemas.microsoft.com/sharepoint/v3/fields" xsi:nil="true"/>
    <_DCDateModified xmlns="http://schemas.microsoft.com/sharepoint/v3/fields" xsi:nil="true"/>
    <_Publisher xmlns="http://schemas.microsoft.com/sharepoint/v3/fields" xsi:nil="true"/>
    <_Relation xmlns="http://schemas.microsoft.com/sharepoint/v3/fields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_dlc_DocId xmlns="af7f7f6b-44e7-444a-90a4-d02bbf46acb6">DNPOI-74-175</_dlc_DocId>
    <_dlc_DocIdUrl xmlns="af7f7f6b-44e7-444a-90a4-d02bbf46acb6">
      <Url>https://colaboracion.dnp.gov.co/CDT/_layouts/15/DocIdRedir.aspx?ID=DNPOI-74-175</Url>
      <Description>DNPOI-74-175</Description>
    </_dlc_DocIdUrl>
    <TaxCatchAll xmlns="e66aed62-a72c-4c01-bbea-3ea55ab832f6"/>
    <TaxKeywordTaxHTField xmlns="e66aed62-a72c-4c01-bbea-3ea55ab832f6">
      <Terms xmlns="http://schemas.microsoft.com/office/infopath/2007/PartnerControls"/>
    </TaxKeywordTaxHTField>
    <Anio xmlns="8c162638-6614-4e56-8311-34d9a80c44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ico DNP" ma:contentTypeID="0x01010B005296897013BAF84B858553682CCFA4C2005ECB757A642A5045B43ADD92E3B59AF6" ma:contentTypeVersion="10" ma:contentTypeDescription="Tipo de contenido basico DNP" ma:contentTypeScope="" ma:versionID="0e57454a7f706eef58e55f7727c21d68">
  <xsd:schema xmlns:xsd="http://www.w3.org/2001/XMLSchema" xmlns:xs="http://www.w3.org/2001/XMLSchema" xmlns:p="http://schemas.microsoft.com/office/2006/metadata/properties" xmlns:ns1="http://schemas.microsoft.com/sharepoint/v3" xmlns:ns2="e66aed62-a72c-4c01-bbea-3ea55ab832f6" xmlns:ns3="http://schemas.microsoft.com/sharepoint/v3/fields" xmlns:ns4="af7f7f6b-44e7-444a-90a4-d02bbf46acb6" xmlns:ns5="8c162638-6614-4e56-8311-34d9a80c445f" targetNamespace="http://schemas.microsoft.com/office/2006/metadata/properties" ma:root="true" ma:fieldsID="a1caed8a960b858e68beaca653ce6b00" ns1:_="" ns2:_="" ns3:_="" ns4:_="" ns5:_="">
    <xsd:import namespace="http://schemas.microsoft.com/sharepoint/v3"/>
    <xsd:import namespace="e66aed62-a72c-4c01-bbea-3ea55ab832f6"/>
    <xsd:import namespace="http://schemas.microsoft.com/sharepoint/v3/fields"/>
    <xsd:import namespace="af7f7f6b-44e7-444a-90a4-d02bbf46acb6"/>
    <xsd:import namespace="8c162638-6614-4e56-8311-34d9a80c445f"/>
    <xsd:element name="properties">
      <xsd:complexType>
        <xsd:sequence>
          <xsd:element name="documentManagement">
            <xsd:complexType>
              <xsd:all>
                <xsd:element ref="ns3:_Contributor" minOccurs="0"/>
                <xsd:element ref="ns3:_Coverage" minOccurs="0"/>
                <xsd:element ref="ns3:_DCDateCreated" minOccurs="0"/>
                <xsd:element ref="ns3:_DCDateModified" minOccurs="0"/>
                <xsd:element ref="ns3:_Format" minOccurs="0"/>
                <xsd:element ref="ns3:_Identifier" minOccurs="0"/>
                <xsd:element ref="ns1:Language" minOccurs="0"/>
                <xsd:element ref="ns3:_Publisher" minOccurs="0"/>
                <xsd:element ref="ns3:_Relation" minOccurs="0"/>
                <xsd:element ref="ns3:_RightsManagement" minOccurs="0"/>
                <xsd:element ref="ns3:_Source" minOccurs="0"/>
                <xsd:element ref="ns3:_ResourceType" minOccurs="0"/>
                <xsd:element ref="ns4:_dlc_DocId" minOccurs="0"/>
                <xsd:element ref="ns4:_dlc_DocIdUrl" minOccurs="0"/>
                <xsd:element ref="ns4:_dlc_DocIdPersistId" minOccurs="0"/>
                <xsd:element ref="ns2:TaxKeywordTaxHTField" minOccurs="0"/>
                <xsd:element ref="ns2:TaxCatchAll" minOccurs="0"/>
                <xsd:element ref="ns2:TaxCatchAllLabel" minOccurs="0"/>
                <xsd:element ref="ns5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Idioma" ma:default="Inglés" ma:internalName="Languag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aed62-a72c-4c01-bbea-3ea55ab832f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Palabras clave de empresa" ma:fieldId="{23f27201-bee3-471e-b2e7-b64fd8b7ca38}" ma:taxonomyMulti="true" ma:sspId="05508229-2153-492e-afd9-603097ba4f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0" nillable="true" ma:displayName="Taxonomy Catch All Column" ma:hidden="true" ma:list="{31ecad23-b85a-45da-b363-de9f6568e771}" ma:internalName="TaxCatchAll" ma:showField="CatchAllData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31ecad23-b85a-45da-b363-de9f6568e771}" ma:internalName="TaxCatchAllLabel" ma:readOnly="true" ma:showField="CatchAllDataLabel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4" nillable="true" ma:displayName="Colaborador" ma:description="Una o más personas u organizaciones que contribuyeron a este recurso" ma:internalName="_Contributor">
      <xsd:simpleType>
        <xsd:restriction base="dms:Note">
          <xsd:maxLength value="255"/>
        </xsd:restriction>
      </xsd:simpleType>
    </xsd:element>
    <xsd:element name="_Coverage" ma:index="5" nillable="true" ma:displayName="Cobertura" ma:description="La extensión o el ámbito" ma:internalName="_Coverage">
      <xsd:simpleType>
        <xsd:restriction base="dms:Text"/>
      </xsd:simpleType>
    </xsd:element>
    <xsd:element name="_DCDateCreated" ma:index="7" nillable="true" ma:displayName="Fecha de creación" ma:description="Fecha en la que se creó el recurso" ma:format="DateTime" ma:internalName="_DCDateCreated" ma:readOnly="false">
      <xsd:simpleType>
        <xsd:restriction base="dms:DateTime"/>
      </xsd:simpleType>
    </xsd:element>
    <xsd:element name="_DCDateModified" ma:index="8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  <xsd:element name="_Format" ma:index="9" nillable="true" ma:displayName="Formato" ma:description="Tipo de medio, formato de archivo o dimensiones" ma:internalName="_Format">
      <xsd:simpleType>
        <xsd:restriction base="dms:Text"/>
      </xsd:simpleType>
    </xsd:element>
    <xsd:element name="_Identifier" ma:index="10" nillable="true" ma:displayName="Identificador de recursos" ma:description="Cadena o número de identificación, que suele ser conforme a un sistema de identificación formal" ma:internalName="_Identifier">
      <xsd:simpleType>
        <xsd:restriction base="dms:Text"/>
      </xsd:simpleType>
    </xsd:element>
    <xsd:element name="_Publisher" ma:index="12" nillable="true" ma:displayName="Redactor" ma:description="La persona, organización o servicio que publicó este recurso" ma:internalName="_Publisher">
      <xsd:simpleType>
        <xsd:restriction base="dms:Text"/>
      </xsd:simpleType>
    </xsd:element>
    <xsd:element name="_Relation" ma:index="13" nillable="true" ma:displayName="Relación" ma:description="Referencias a los recursos relacionados" ma:internalName="_Relation">
      <xsd:simpleType>
        <xsd:restriction base="dms:Note">
          <xsd:maxLength value="255"/>
        </xsd:restriction>
      </xsd:simpleType>
    </xsd:element>
    <xsd:element name="_RightsManagement" ma:index="14" nillable="true" ma:displayName="Administración de derechos" ma:description="Información sobre los derechos mantenidos en o sobre este recurso" ma:internalName="_RightsManagement">
      <xsd:simpleType>
        <xsd:restriction base="dms:Note">
          <xsd:maxLength value="255"/>
        </xsd:restriction>
      </xsd:simpleType>
    </xsd:element>
    <xsd:element name="_Source" ma:index="15" nillable="true" ma:displayName="Origen" ma:description="Referencias a los recursos de los que se deriva este recurso" ma:internalName="_Source">
      <xsd:simpleType>
        <xsd:restriction base="dms:Note">
          <xsd:maxLength value="255"/>
        </xsd:restriction>
      </xsd:simpleType>
    </xsd:element>
    <xsd:element name="_ResourceType" ma:index="17" nillable="true" ma:displayName="Tipo de recurso" ma:description="Conjunto de categorías, funciones, géneros o niveles de agregación" ma:internalName="_Resourc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62638-6614-4e56-8311-34d9a80c445f" elementFormDefault="qualified">
    <xsd:import namespace="http://schemas.microsoft.com/office/2006/documentManagement/types"/>
    <xsd:import namespace="http://schemas.microsoft.com/office/infopath/2007/PartnerControls"/>
    <xsd:element name="Anio" ma:index="33" nillable="true" ma:displayName="Año" ma:description="Defina la fecha en la que se publicó el documento o el proyecto." ma:internalName="Anio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Creator"/>
        <xsd:element ref="dcterms:created" minOccurs="0" maxOccurs="1"/>
        <xsd:element ref="dc:identifier" minOccurs="0" maxOccurs="1"/>
        <xsd:element name="contentType" minOccurs="0" maxOccurs="1" type="xsd:string" ma:index="23" ma:displayName="Tipo de contenido"/>
        <xsd:element ref="dc:title" maxOccurs="1" ma:index="1" ma:displayName="Título"/>
        <xsd:element ref="dc:subject" minOccurs="0" maxOccurs="1" ma:index="16" ma:displayName="Asunto"/>
        <xsd:element ref="dc:description" minOccurs="0" maxOccurs="1" ma:index="2" ma:displayName="Descripción"/>
        <xsd:element name="keywords" minOccurs="0" maxOccurs="1" type="xsd:string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84504B-D78F-4DDF-BC97-7FF7DE26F228}"/>
</file>

<file path=customXml/itemProps2.xml><?xml version="1.0" encoding="utf-8"?>
<ds:datastoreItem xmlns:ds="http://schemas.openxmlformats.org/officeDocument/2006/customXml" ds:itemID="{C696E5F8-7266-4272-A133-4BB9EE03B04D}"/>
</file>

<file path=customXml/itemProps3.xml><?xml version="1.0" encoding="utf-8"?>
<ds:datastoreItem xmlns:ds="http://schemas.openxmlformats.org/officeDocument/2006/customXml" ds:itemID="{3C6AFE4B-A589-42D0-9CD9-B504D43C49A2}"/>
</file>

<file path=customXml/itemProps4.xml><?xml version="1.0" encoding="utf-8"?>
<ds:datastoreItem xmlns:ds="http://schemas.openxmlformats.org/officeDocument/2006/customXml" ds:itemID="{556F6F11-46FE-42B2-8DD9-46FDC6DE2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Ficha</vt:lpstr>
      <vt:lpstr>Datos</vt:lpstr>
      <vt:lpstr>INTEGRACIÓN COMUNITARIA</vt:lpstr>
      <vt:lpstr>Ficha!Área_de_impresión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VICTIMAS-GPE-DNP</dc:creator>
  <cp:keywords/>
  <dc:description/>
  <cp:lastModifiedBy>DNP-GPE Víctimas</cp:lastModifiedBy>
  <cp:revision/>
  <cp:lastPrinted>2016-11-21T15:10:46Z</cp:lastPrinted>
  <dcterms:created xsi:type="dcterms:W3CDTF">2016-08-02T22:24:09Z</dcterms:created>
  <dcterms:modified xsi:type="dcterms:W3CDTF">2016-11-21T17:05:23Z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0x01010B005296897013BAF84B858553682CCFA4C2005ECB757A642A5045B43ADD92E3B59AF6</vt:lpwstr>
  </property>
  <property fmtid="{D5CDD505-2E9C-101B-9397-08002B2CF9AE}" pid="3" name="_dlc_DocIdItemGuid">
    <vt:lpwstr>dbd7a6ba-42b8-42b9-9a8e-a916fec3ee4a</vt:lpwstr>
  </property>
</Properties>
</file>